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YandexDisk\Рабочий\СайтДепфин\2Разместить\решение Думы от 23.12.2021 №143\"/>
    </mc:Choice>
  </mc:AlternateContent>
  <bookViews>
    <workbookView xWindow="0" yWindow="0" windowWidth="24045" windowHeight="11265"/>
  </bookViews>
  <sheets>
    <sheet name="пр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C14" i="1"/>
  <c r="D14" i="1"/>
  <c r="C15" i="1"/>
  <c r="D15" i="1"/>
  <c r="C18" i="1"/>
  <c r="C17" i="1" s="1"/>
  <c r="D18" i="1"/>
  <c r="D17" i="1" s="1"/>
  <c r="C19" i="1"/>
  <c r="D19" i="1"/>
  <c r="C20" i="1"/>
  <c r="D20" i="1"/>
  <c r="C21" i="1"/>
  <c r="C23" i="1"/>
  <c r="C22" i="1" s="1"/>
  <c r="D23" i="1"/>
  <c r="C25" i="1"/>
  <c r="D25" i="1"/>
  <c r="D22" i="1" s="1"/>
  <c r="D28" i="1"/>
  <c r="D27" i="1" s="1"/>
  <c r="C29" i="1"/>
  <c r="C28" i="1" s="1"/>
  <c r="C27" i="1" s="1"/>
  <c r="D29" i="1"/>
  <c r="D31" i="1"/>
  <c r="C32" i="1"/>
  <c r="C31" i="1" s="1"/>
  <c r="D32" i="1"/>
  <c r="C36" i="1"/>
  <c r="D36" i="1"/>
  <c r="D35" i="1" s="1"/>
  <c r="D34" i="1" s="1"/>
  <c r="C38" i="1"/>
  <c r="C35" i="1" s="1"/>
  <c r="C34" i="1" s="1"/>
  <c r="D38" i="1"/>
  <c r="D40" i="1"/>
  <c r="C41" i="1"/>
  <c r="C40" i="1" s="1"/>
  <c r="D41" i="1"/>
  <c r="D48" i="1"/>
  <c r="C49" i="1"/>
  <c r="C48" i="1" s="1"/>
  <c r="D49" i="1"/>
  <c r="C52" i="1"/>
  <c r="C51" i="1" s="1"/>
  <c r="C53" i="1"/>
  <c r="D53" i="1"/>
  <c r="D52" i="1" s="1"/>
  <c r="D51" i="1" s="1"/>
  <c r="D47" i="1" s="1"/>
  <c r="D46" i="1" s="1"/>
  <c r="C56" i="1"/>
  <c r="C55" i="1" s="1"/>
  <c r="C54" i="1" s="1"/>
  <c r="C57" i="1"/>
  <c r="D57" i="1"/>
  <c r="D56" i="1" s="1"/>
  <c r="D55" i="1" s="1"/>
  <c r="D54" i="1" s="1"/>
  <c r="C58" i="1"/>
  <c r="C59" i="1"/>
  <c r="D59" i="1"/>
  <c r="D58" i="1" s="1"/>
  <c r="C61" i="1"/>
  <c r="D61" i="1"/>
  <c r="C47" i="1" l="1"/>
  <c r="C46" i="1" s="1"/>
  <c r="D11" i="1"/>
  <c r="D63" i="1" s="1"/>
  <c r="C11" i="1"/>
  <c r="C63" i="1" s="1"/>
</calcChain>
</file>

<file path=xl/sharedStrings.xml><?xml version="1.0" encoding="utf-8"?>
<sst xmlns="http://schemas.openxmlformats.org/spreadsheetml/2006/main" count="119" uniqueCount="117">
  <si>
    <t>000 90 00 00 00 00 0000 000</t>
  </si>
  <si>
    <t>Источники финансирования дефицита бюджетов - всего</t>
  </si>
  <si>
    <t>000 01 05 02 02 04 0000 620</t>
  </si>
  <si>
    <t>Уменьшение прочих остатков средств бюджетов, временно размещенных в ценных бумагах</t>
  </si>
  <si>
    <t>000 01 05 02 02 00 0000 620</t>
  </si>
  <si>
    <t>Уменьшение прочих остатков средств бюджетов</t>
  </si>
  <si>
    <t>000 01 05 02 01 04 0000 610</t>
  </si>
  <si>
    <t>Уменьшение прочих остатков денежных средств  бюджетов городских округов</t>
  </si>
  <si>
    <t>000 01 05 02 01 00 0000 610</t>
  </si>
  <si>
    <t>Уменьшение прочих остатков денежных средств  бюджетов</t>
  </si>
  <si>
    <t>000 01 05 02 00 00 0000 600</t>
  </si>
  <si>
    <t>000 01 05 01 01 04 0000 610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</si>
  <si>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</si>
  <si>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000 01 05 01 01 00 0000 610</t>
  </si>
  <si>
    <t>Уменьшение остатков денежных средств  финансовых резервов</t>
  </si>
  <si>
    <t>000 01 05 01 00 00 0000 600</t>
  </si>
  <si>
    <t>Уменьшение остатков финансовых резервов  бюджетов</t>
  </si>
  <si>
    <t>000 01 05 00 00 00 0000 600</t>
  </si>
  <si>
    <t>Уменьшение остатков средств бюджетов</t>
  </si>
  <si>
    <t>000 01 05 02 01 04 0000 510</t>
  </si>
  <si>
    <t>Увеличение прочих остатков денежных средств  бюджетов городских округов</t>
  </si>
  <si>
    <t>000 01 05 02 01 00 0000 510</t>
  </si>
  <si>
    <t>Увеличение прочих остатков денежных средств  бюджетов</t>
  </si>
  <si>
    <t>000 01 05 02 00 00 0000 500</t>
  </si>
  <si>
    <t>Увеличение прочих остатков средств бюджетов</t>
  </si>
  <si>
    <t>000 01 05 01 01 04 0000 510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</si>
  <si>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</si>
  <si>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000 01 05 01 01 00 0000 510</t>
  </si>
  <si>
    <t>Увеличение остатков денежных средств  финансовых резервов бюджетов</t>
  </si>
  <si>
    <t>000 01 05 01 00 00 0000 500</t>
  </si>
  <si>
    <t>Увеличение остатков финансовых резервов  бюджетов</t>
  </si>
  <si>
    <t>000 01 05 00 00 00 0000 500</t>
  </si>
  <si>
    <t>Увеличение остатков средств бюджетов</t>
  </si>
  <si>
    <t>000 01 05 00 00 00 0000 000</t>
  </si>
  <si>
    <t>Изменение остатков средств на счетах по учету  средств бюджета</t>
  </si>
  <si>
    <t>000 01 06 06 01 04 0000 550</t>
  </si>
  <si>
    <t xml:space="preserve">Увеличение иных финансовых активов в собственности городских округов Российской Федерации </t>
  </si>
  <si>
    <t>000 01 06 06 00 00 0000 500</t>
  </si>
  <si>
    <t>Увеличение прочих источников финансирования  дефицитов бюджетов за счет иных финансовых  активов</t>
  </si>
  <si>
    <t>000 01 06 06 00 00 0000 000</t>
  </si>
  <si>
    <t>Прочие источники внутреннего финансирования  дефицитов бюджетов</t>
  </si>
  <si>
    <t>000 01 06 05 02 02 0000 540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</si>
  <si>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</si>
  <si>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000 01 06 05 01 04 0000 540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</si>
  <si>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</si>
  <si>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</si>
  <si>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</si>
  <si>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</si>
  <si>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</si>
  <si>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</si>
  <si>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</si>
  <si>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000 01 06 05 01 04 0000 640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</si>
  <si>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</si>
  <si>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</si>
  <si>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</si>
  <si>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</si>
  <si>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</si>
  <si>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000 01 06 05 00 00 0000 000</t>
  </si>
  <si>
    <t>Бюджетные кредиты, предоставленные внутри  страны в валюте Российской Федерации</t>
  </si>
  <si>
    <t>000 01 06 04 00 02 0000 810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</si>
  <si>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</si>
  <si>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</si>
  <si>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</si>
  <si>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000 01 06 04 00 00 0000 000</t>
  </si>
  <si>
    <t>Исполнение государственных и муниципальных  гарантий в валюте Российской Федерации</t>
  </si>
  <si>
    <t>000 01 06 01 00 04 0000 630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</si>
  <si>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</si>
  <si>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000 01 06 01 00 00 0000 630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</si>
  <si>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</si>
  <si>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000 01 06 01 00 00 0000 000</t>
  </si>
  <si>
    <t>Акции и иные формы участия в капитале,  находящиеся в государственной и муниципальной  собственности</t>
  </si>
  <si>
    <t>000 01 06 00 00 00 0000 000</t>
  </si>
  <si>
    <t>Иные источники внутреннего финансирования  дефицитов бюджетов</t>
  </si>
  <si>
    <t>000 01 03 01 00 04 0000 810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</si>
  <si>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</si>
  <si>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</si>
  <si>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</si>
  <si>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000 01 03 01 00 04 0000 710</t>
  </si>
  <si>
    <t>Получение кредитов от других бюджетов бюджетной системы РФ бюджетами городских округов в валюте РФ</t>
  </si>
  <si>
    <t>000 01 03 01 00 00 0000 700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</si>
  <si>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</si>
  <si>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000 01 03 00 00 00 0000 000</t>
  </si>
  <si>
    <t>Бюджетные кредиты от других бюджетов бюджетной  системы Российской Федерации</t>
  </si>
  <si>
    <t>000 01 02 00 00 04 0000 810</t>
  </si>
  <si>
    <t>Погашение кредитов от кредитных организаций  бюджетами городских округов в  валюте Российской Федерации</t>
  </si>
  <si>
    <t>000 01 02 00 00 00 0000 800</t>
  </si>
  <si>
    <t>Погашение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</si>
  <si>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</si>
  <si>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бюджетами городских округов в 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</si>
  <si>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</si>
  <si>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</si>
  <si>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000 01 02 00 00 00 0000 000</t>
  </si>
  <si>
    <t>Кредиты кредитных организаций в валюте  Российской Федерации</t>
  </si>
  <si>
    <t>000 01 01 00 00 04 0000 810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</si>
  <si>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</si>
  <si>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000 01 01 00 00 00 0000 800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</si>
  <si>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</si>
  <si>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000 01 01 00 00 04 0000 710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</si>
  <si>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</si>
  <si>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0,0</t>
  </si>
  <si>
    <t>000 01 01 00 00 00 0000 700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</si>
  <si>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</si>
  <si>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</si>
  <si>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</si>
  <si>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000 01 00 00 00 00 0000 000</t>
  </si>
  <si>
    <t>ИСТОЧНИКИ ВНУТРЕННЕГО ФИНАНСИРОВАНИЯ ДЕФИЦИТОВ  БЮДЖЕТОВ</t>
  </si>
  <si>
    <t>4</t>
  </si>
  <si>
    <t>3</t>
  </si>
  <si>
    <t>Сумма на 2023 год  (тыс.рублей)</t>
  </si>
  <si>
    <t>Сумма на 2022 год  (тыс.рублей)</t>
  </si>
  <si>
    <t>Код источника финансирования по КИВФ, КИВнФ</t>
  </si>
  <si>
    <t xml:space="preserve"> Наименование показателя</t>
  </si>
  <si>
    <t>Источники внутреннего финансирования дефицита бюджета городского округа Мегион Ханты-Мансийского автономного округа – Югры на плановый период 2022 и 2023 годов</t>
  </si>
  <si>
    <r>
      <t xml:space="preserve">от "23" 12_2021 № </t>
    </r>
    <r>
      <rPr>
        <u/>
        <sz val="10"/>
        <rFont val="Times New Roman"/>
        <family val="1"/>
        <charset val="204"/>
      </rPr>
      <t>143</t>
    </r>
  </si>
  <si>
    <t>города Мегиона</t>
  </si>
  <si>
    <t xml:space="preserve">к решению Думы </t>
  </si>
  <si>
    <t>Приложение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</si>
</sst>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justify"/>
    </xf>
    <xf numFmtId="164" fontId="1" fillId="0" borderId="0" xfId="0" applyNumberFormat="1" applyFont="1" applyFill="1"/>
    <xf numFmtId="16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0" xfId="1" applyFont="1" applyFill="1" applyBorder="1" applyAlignment="1" applyProtection="1">
      <alignment horizontal="left"/>
      <protection hidden="1"/>
    </xf>
    <xf numFmtId="0" fontId="8" fillId="0" border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tabSelected="1" workbookViewId="0">
      <selection activeCell="D5" sqref="D5"/>
    </sheetView>
  </sheetViews>
  <sheetFormatPr defaultRowHeight="15" x14ac:dyDescent="0.25"/>
  <cols>
    <col min="1" max="1" width="67" style="1" customWidth="1"/>
    <col min="2" max="2" width="29.7109375" style="1" customWidth="1"/>
    <col min="3" max="3" width="17.85546875" style="1" customWidth="1"/>
    <col min="4" max="4" width="18" style="1" customWidth="1"/>
    <col min="5" max="237" width="9.140625" style="1"/>
    <col min="238" max="238" width="67" style="1" customWidth="1"/>
    <col min="239" max="239" width="29.7109375" style="1" customWidth="1"/>
    <col min="240" max="240" width="20.7109375" style="1" customWidth="1"/>
    <col min="241" max="242" width="0" style="1" hidden="1" customWidth="1"/>
    <col min="243" max="493" width="9.140625" style="1"/>
    <col min="494" max="494" width="67" style="1" customWidth="1"/>
    <col min="495" max="495" width="29.7109375" style="1" customWidth="1"/>
    <col min="496" max="496" width="20.7109375" style="1" customWidth="1"/>
    <col min="497" max="498" width="0" style="1" hidden="1" customWidth="1"/>
    <col min="499" max="749" width="9.140625" style="1"/>
    <col min="750" max="750" width="67" style="1" customWidth="1"/>
    <col min="751" max="751" width="29.7109375" style="1" customWidth="1"/>
    <col min="752" max="752" width="20.7109375" style="1" customWidth="1"/>
    <col min="753" max="754" width="0" style="1" hidden="1" customWidth="1"/>
    <col min="755" max="1005" width="9.140625" style="1"/>
    <col min="1006" max="1006" width="67" style="1" customWidth="1"/>
    <col min="1007" max="1007" width="29.7109375" style="1" customWidth="1"/>
    <col min="1008" max="1008" width="20.7109375" style="1" customWidth="1"/>
    <col min="1009" max="1010" width="0" style="1" hidden="1" customWidth="1"/>
    <col min="1011" max="1261" width="9.140625" style="1"/>
    <col min="1262" max="1262" width="67" style="1" customWidth="1"/>
    <col min="1263" max="1263" width="29.7109375" style="1" customWidth="1"/>
    <col min="1264" max="1264" width="20.7109375" style="1" customWidth="1"/>
    <col min="1265" max="1266" width="0" style="1" hidden="1" customWidth="1"/>
    <col min="1267" max="1517" width="9.140625" style="1"/>
    <col min="1518" max="1518" width="67" style="1" customWidth="1"/>
    <col min="1519" max="1519" width="29.7109375" style="1" customWidth="1"/>
    <col min="1520" max="1520" width="20.7109375" style="1" customWidth="1"/>
    <col min="1521" max="1522" width="0" style="1" hidden="1" customWidth="1"/>
    <col min="1523" max="1773" width="9.140625" style="1"/>
    <col min="1774" max="1774" width="67" style="1" customWidth="1"/>
    <col min="1775" max="1775" width="29.7109375" style="1" customWidth="1"/>
    <col min="1776" max="1776" width="20.7109375" style="1" customWidth="1"/>
    <col min="1777" max="1778" width="0" style="1" hidden="1" customWidth="1"/>
    <col min="1779" max="2029" width="9.140625" style="1"/>
    <col min="2030" max="2030" width="67" style="1" customWidth="1"/>
    <col min="2031" max="2031" width="29.7109375" style="1" customWidth="1"/>
    <col min="2032" max="2032" width="20.7109375" style="1" customWidth="1"/>
    <col min="2033" max="2034" width="0" style="1" hidden="1" customWidth="1"/>
    <col min="2035" max="2285" width="9.140625" style="1"/>
    <col min="2286" max="2286" width="67" style="1" customWidth="1"/>
    <col min="2287" max="2287" width="29.7109375" style="1" customWidth="1"/>
    <col min="2288" max="2288" width="20.7109375" style="1" customWidth="1"/>
    <col min="2289" max="2290" width="0" style="1" hidden="1" customWidth="1"/>
    <col min="2291" max="2541" width="9.140625" style="1"/>
    <col min="2542" max="2542" width="67" style="1" customWidth="1"/>
    <col min="2543" max="2543" width="29.7109375" style="1" customWidth="1"/>
    <col min="2544" max="2544" width="20.7109375" style="1" customWidth="1"/>
    <col min="2545" max="2546" width="0" style="1" hidden="1" customWidth="1"/>
    <col min="2547" max="2797" width="9.140625" style="1"/>
    <col min="2798" max="2798" width="67" style="1" customWidth="1"/>
    <col min="2799" max="2799" width="29.7109375" style="1" customWidth="1"/>
    <col min="2800" max="2800" width="20.7109375" style="1" customWidth="1"/>
    <col min="2801" max="2802" width="0" style="1" hidden="1" customWidth="1"/>
    <col min="2803" max="3053" width="9.140625" style="1"/>
    <col min="3054" max="3054" width="67" style="1" customWidth="1"/>
    <col min="3055" max="3055" width="29.7109375" style="1" customWidth="1"/>
    <col min="3056" max="3056" width="20.7109375" style="1" customWidth="1"/>
    <col min="3057" max="3058" width="0" style="1" hidden="1" customWidth="1"/>
    <col min="3059" max="3309" width="9.140625" style="1"/>
    <col min="3310" max="3310" width="67" style="1" customWidth="1"/>
    <col min="3311" max="3311" width="29.7109375" style="1" customWidth="1"/>
    <col min="3312" max="3312" width="20.7109375" style="1" customWidth="1"/>
    <col min="3313" max="3314" width="0" style="1" hidden="1" customWidth="1"/>
    <col min="3315" max="3565" width="9.140625" style="1"/>
    <col min="3566" max="3566" width="67" style="1" customWidth="1"/>
    <col min="3567" max="3567" width="29.7109375" style="1" customWidth="1"/>
    <col min="3568" max="3568" width="20.7109375" style="1" customWidth="1"/>
    <col min="3569" max="3570" width="0" style="1" hidden="1" customWidth="1"/>
    <col min="3571" max="3821" width="9.140625" style="1"/>
    <col min="3822" max="3822" width="67" style="1" customWidth="1"/>
    <col min="3823" max="3823" width="29.7109375" style="1" customWidth="1"/>
    <col min="3824" max="3824" width="20.7109375" style="1" customWidth="1"/>
    <col min="3825" max="3826" width="0" style="1" hidden="1" customWidth="1"/>
    <col min="3827" max="4077" width="9.140625" style="1"/>
    <col min="4078" max="4078" width="67" style="1" customWidth="1"/>
    <col min="4079" max="4079" width="29.7109375" style="1" customWidth="1"/>
    <col min="4080" max="4080" width="20.7109375" style="1" customWidth="1"/>
    <col min="4081" max="4082" width="0" style="1" hidden="1" customWidth="1"/>
    <col min="4083" max="4333" width="9.140625" style="1"/>
    <col min="4334" max="4334" width="67" style="1" customWidth="1"/>
    <col min="4335" max="4335" width="29.7109375" style="1" customWidth="1"/>
    <col min="4336" max="4336" width="20.7109375" style="1" customWidth="1"/>
    <col min="4337" max="4338" width="0" style="1" hidden="1" customWidth="1"/>
    <col min="4339" max="4589" width="9.140625" style="1"/>
    <col min="4590" max="4590" width="67" style="1" customWidth="1"/>
    <col min="4591" max="4591" width="29.7109375" style="1" customWidth="1"/>
    <col min="4592" max="4592" width="20.7109375" style="1" customWidth="1"/>
    <col min="4593" max="4594" width="0" style="1" hidden="1" customWidth="1"/>
    <col min="4595" max="4845" width="9.140625" style="1"/>
    <col min="4846" max="4846" width="67" style="1" customWidth="1"/>
    <col min="4847" max="4847" width="29.7109375" style="1" customWidth="1"/>
    <col min="4848" max="4848" width="20.7109375" style="1" customWidth="1"/>
    <col min="4849" max="4850" width="0" style="1" hidden="1" customWidth="1"/>
    <col min="4851" max="5101" width="9.140625" style="1"/>
    <col min="5102" max="5102" width="67" style="1" customWidth="1"/>
    <col min="5103" max="5103" width="29.7109375" style="1" customWidth="1"/>
    <col min="5104" max="5104" width="20.7109375" style="1" customWidth="1"/>
    <col min="5105" max="5106" width="0" style="1" hidden="1" customWidth="1"/>
    <col min="5107" max="5357" width="9.140625" style="1"/>
    <col min="5358" max="5358" width="67" style="1" customWidth="1"/>
    <col min="5359" max="5359" width="29.7109375" style="1" customWidth="1"/>
    <col min="5360" max="5360" width="20.7109375" style="1" customWidth="1"/>
    <col min="5361" max="5362" width="0" style="1" hidden="1" customWidth="1"/>
    <col min="5363" max="5613" width="9.140625" style="1"/>
    <col min="5614" max="5614" width="67" style="1" customWidth="1"/>
    <col min="5615" max="5615" width="29.7109375" style="1" customWidth="1"/>
    <col min="5616" max="5616" width="20.7109375" style="1" customWidth="1"/>
    <col min="5617" max="5618" width="0" style="1" hidden="1" customWidth="1"/>
    <col min="5619" max="5869" width="9.140625" style="1"/>
    <col min="5870" max="5870" width="67" style="1" customWidth="1"/>
    <col min="5871" max="5871" width="29.7109375" style="1" customWidth="1"/>
    <col min="5872" max="5872" width="20.7109375" style="1" customWidth="1"/>
    <col min="5873" max="5874" width="0" style="1" hidden="1" customWidth="1"/>
    <col min="5875" max="6125" width="9.140625" style="1"/>
    <col min="6126" max="6126" width="67" style="1" customWidth="1"/>
    <col min="6127" max="6127" width="29.7109375" style="1" customWidth="1"/>
    <col min="6128" max="6128" width="20.7109375" style="1" customWidth="1"/>
    <col min="6129" max="6130" width="0" style="1" hidden="1" customWidth="1"/>
    <col min="6131" max="6381" width="9.140625" style="1"/>
    <col min="6382" max="6382" width="67" style="1" customWidth="1"/>
    <col min="6383" max="6383" width="29.7109375" style="1" customWidth="1"/>
    <col min="6384" max="6384" width="20.7109375" style="1" customWidth="1"/>
    <col min="6385" max="6386" width="0" style="1" hidden="1" customWidth="1"/>
    <col min="6387" max="6637" width="9.140625" style="1"/>
    <col min="6638" max="6638" width="67" style="1" customWidth="1"/>
    <col min="6639" max="6639" width="29.7109375" style="1" customWidth="1"/>
    <col min="6640" max="6640" width="20.7109375" style="1" customWidth="1"/>
    <col min="6641" max="6642" width="0" style="1" hidden="1" customWidth="1"/>
    <col min="6643" max="6893" width="9.140625" style="1"/>
    <col min="6894" max="6894" width="67" style="1" customWidth="1"/>
    <col min="6895" max="6895" width="29.7109375" style="1" customWidth="1"/>
    <col min="6896" max="6896" width="20.7109375" style="1" customWidth="1"/>
    <col min="6897" max="6898" width="0" style="1" hidden="1" customWidth="1"/>
    <col min="6899" max="7149" width="9.140625" style="1"/>
    <col min="7150" max="7150" width="67" style="1" customWidth="1"/>
    <col min="7151" max="7151" width="29.7109375" style="1" customWidth="1"/>
    <col min="7152" max="7152" width="20.7109375" style="1" customWidth="1"/>
    <col min="7153" max="7154" width="0" style="1" hidden="1" customWidth="1"/>
    <col min="7155" max="7405" width="9.140625" style="1"/>
    <col min="7406" max="7406" width="67" style="1" customWidth="1"/>
    <col min="7407" max="7407" width="29.7109375" style="1" customWidth="1"/>
    <col min="7408" max="7408" width="20.7109375" style="1" customWidth="1"/>
    <col min="7409" max="7410" width="0" style="1" hidden="1" customWidth="1"/>
    <col min="7411" max="7661" width="9.140625" style="1"/>
    <col min="7662" max="7662" width="67" style="1" customWidth="1"/>
    <col min="7663" max="7663" width="29.7109375" style="1" customWidth="1"/>
    <col min="7664" max="7664" width="20.7109375" style="1" customWidth="1"/>
    <col min="7665" max="7666" width="0" style="1" hidden="1" customWidth="1"/>
    <col min="7667" max="7917" width="9.140625" style="1"/>
    <col min="7918" max="7918" width="67" style="1" customWidth="1"/>
    <col min="7919" max="7919" width="29.7109375" style="1" customWidth="1"/>
    <col min="7920" max="7920" width="20.7109375" style="1" customWidth="1"/>
    <col min="7921" max="7922" width="0" style="1" hidden="1" customWidth="1"/>
    <col min="7923" max="8173" width="9.140625" style="1"/>
    <col min="8174" max="8174" width="67" style="1" customWidth="1"/>
    <col min="8175" max="8175" width="29.7109375" style="1" customWidth="1"/>
    <col min="8176" max="8176" width="20.7109375" style="1" customWidth="1"/>
    <col min="8177" max="8178" width="0" style="1" hidden="1" customWidth="1"/>
    <col min="8179" max="8429" width="9.140625" style="1"/>
    <col min="8430" max="8430" width="67" style="1" customWidth="1"/>
    <col min="8431" max="8431" width="29.7109375" style="1" customWidth="1"/>
    <col min="8432" max="8432" width="20.7109375" style="1" customWidth="1"/>
    <col min="8433" max="8434" width="0" style="1" hidden="1" customWidth="1"/>
    <col min="8435" max="8685" width="9.140625" style="1"/>
    <col min="8686" max="8686" width="67" style="1" customWidth="1"/>
    <col min="8687" max="8687" width="29.7109375" style="1" customWidth="1"/>
    <col min="8688" max="8688" width="20.7109375" style="1" customWidth="1"/>
    <col min="8689" max="8690" width="0" style="1" hidden="1" customWidth="1"/>
    <col min="8691" max="8941" width="9.140625" style="1"/>
    <col min="8942" max="8942" width="67" style="1" customWidth="1"/>
    <col min="8943" max="8943" width="29.7109375" style="1" customWidth="1"/>
    <col min="8944" max="8944" width="20.7109375" style="1" customWidth="1"/>
    <col min="8945" max="8946" width="0" style="1" hidden="1" customWidth="1"/>
    <col min="8947" max="9197" width="9.140625" style="1"/>
    <col min="9198" max="9198" width="67" style="1" customWidth="1"/>
    <col min="9199" max="9199" width="29.7109375" style="1" customWidth="1"/>
    <col min="9200" max="9200" width="20.7109375" style="1" customWidth="1"/>
    <col min="9201" max="9202" width="0" style="1" hidden="1" customWidth="1"/>
    <col min="9203" max="9453" width="9.140625" style="1"/>
    <col min="9454" max="9454" width="67" style="1" customWidth="1"/>
    <col min="9455" max="9455" width="29.7109375" style="1" customWidth="1"/>
    <col min="9456" max="9456" width="20.7109375" style="1" customWidth="1"/>
    <col min="9457" max="9458" width="0" style="1" hidden="1" customWidth="1"/>
    <col min="9459" max="9709" width="9.140625" style="1"/>
    <col min="9710" max="9710" width="67" style="1" customWidth="1"/>
    <col min="9711" max="9711" width="29.7109375" style="1" customWidth="1"/>
    <col min="9712" max="9712" width="20.7109375" style="1" customWidth="1"/>
    <col min="9713" max="9714" width="0" style="1" hidden="1" customWidth="1"/>
    <col min="9715" max="9965" width="9.140625" style="1"/>
    <col min="9966" max="9966" width="67" style="1" customWidth="1"/>
    <col min="9967" max="9967" width="29.7109375" style="1" customWidth="1"/>
    <col min="9968" max="9968" width="20.7109375" style="1" customWidth="1"/>
    <col min="9969" max="9970" width="0" style="1" hidden="1" customWidth="1"/>
    <col min="9971" max="10221" width="9.140625" style="1"/>
    <col min="10222" max="10222" width="67" style="1" customWidth="1"/>
    <col min="10223" max="10223" width="29.7109375" style="1" customWidth="1"/>
    <col min="10224" max="10224" width="20.7109375" style="1" customWidth="1"/>
    <col min="10225" max="10226" width="0" style="1" hidden="1" customWidth="1"/>
    <col min="10227" max="10477" width="9.140625" style="1"/>
    <col min="10478" max="10478" width="67" style="1" customWidth="1"/>
    <col min="10479" max="10479" width="29.7109375" style="1" customWidth="1"/>
    <col min="10480" max="10480" width="20.7109375" style="1" customWidth="1"/>
    <col min="10481" max="10482" width="0" style="1" hidden="1" customWidth="1"/>
    <col min="10483" max="10733" width="9.140625" style="1"/>
    <col min="10734" max="10734" width="67" style="1" customWidth="1"/>
    <col min="10735" max="10735" width="29.7109375" style="1" customWidth="1"/>
    <col min="10736" max="10736" width="20.7109375" style="1" customWidth="1"/>
    <col min="10737" max="10738" width="0" style="1" hidden="1" customWidth="1"/>
    <col min="10739" max="10989" width="9.140625" style="1"/>
    <col min="10990" max="10990" width="67" style="1" customWidth="1"/>
    <col min="10991" max="10991" width="29.7109375" style="1" customWidth="1"/>
    <col min="10992" max="10992" width="20.7109375" style="1" customWidth="1"/>
    <col min="10993" max="10994" width="0" style="1" hidden="1" customWidth="1"/>
    <col min="10995" max="11245" width="9.140625" style="1"/>
    <col min="11246" max="11246" width="67" style="1" customWidth="1"/>
    <col min="11247" max="11247" width="29.7109375" style="1" customWidth="1"/>
    <col min="11248" max="11248" width="20.7109375" style="1" customWidth="1"/>
    <col min="11249" max="11250" width="0" style="1" hidden="1" customWidth="1"/>
    <col min="11251" max="11501" width="9.140625" style="1"/>
    <col min="11502" max="11502" width="67" style="1" customWidth="1"/>
    <col min="11503" max="11503" width="29.7109375" style="1" customWidth="1"/>
    <col min="11504" max="11504" width="20.7109375" style="1" customWidth="1"/>
    <col min="11505" max="11506" width="0" style="1" hidden="1" customWidth="1"/>
    <col min="11507" max="11757" width="9.140625" style="1"/>
    <col min="11758" max="11758" width="67" style="1" customWidth="1"/>
    <col min="11759" max="11759" width="29.7109375" style="1" customWidth="1"/>
    <col min="11760" max="11760" width="20.7109375" style="1" customWidth="1"/>
    <col min="11761" max="11762" width="0" style="1" hidden="1" customWidth="1"/>
    <col min="11763" max="12013" width="9.140625" style="1"/>
    <col min="12014" max="12014" width="67" style="1" customWidth="1"/>
    <col min="12015" max="12015" width="29.7109375" style="1" customWidth="1"/>
    <col min="12016" max="12016" width="20.7109375" style="1" customWidth="1"/>
    <col min="12017" max="12018" width="0" style="1" hidden="1" customWidth="1"/>
    <col min="12019" max="12269" width="9.140625" style="1"/>
    <col min="12270" max="12270" width="67" style="1" customWidth="1"/>
    <col min="12271" max="12271" width="29.7109375" style="1" customWidth="1"/>
    <col min="12272" max="12272" width="20.7109375" style="1" customWidth="1"/>
    <col min="12273" max="12274" width="0" style="1" hidden="1" customWidth="1"/>
    <col min="12275" max="12525" width="9.140625" style="1"/>
    <col min="12526" max="12526" width="67" style="1" customWidth="1"/>
    <col min="12527" max="12527" width="29.7109375" style="1" customWidth="1"/>
    <col min="12528" max="12528" width="20.7109375" style="1" customWidth="1"/>
    <col min="12529" max="12530" width="0" style="1" hidden="1" customWidth="1"/>
    <col min="12531" max="12781" width="9.140625" style="1"/>
    <col min="12782" max="12782" width="67" style="1" customWidth="1"/>
    <col min="12783" max="12783" width="29.7109375" style="1" customWidth="1"/>
    <col min="12784" max="12784" width="20.7109375" style="1" customWidth="1"/>
    <col min="12785" max="12786" width="0" style="1" hidden="1" customWidth="1"/>
    <col min="12787" max="13037" width="9.140625" style="1"/>
    <col min="13038" max="13038" width="67" style="1" customWidth="1"/>
    <col min="13039" max="13039" width="29.7109375" style="1" customWidth="1"/>
    <col min="13040" max="13040" width="20.7109375" style="1" customWidth="1"/>
    <col min="13041" max="13042" width="0" style="1" hidden="1" customWidth="1"/>
    <col min="13043" max="13293" width="9.140625" style="1"/>
    <col min="13294" max="13294" width="67" style="1" customWidth="1"/>
    <col min="13295" max="13295" width="29.7109375" style="1" customWidth="1"/>
    <col min="13296" max="13296" width="20.7109375" style="1" customWidth="1"/>
    <col min="13297" max="13298" width="0" style="1" hidden="1" customWidth="1"/>
    <col min="13299" max="13549" width="9.140625" style="1"/>
    <col min="13550" max="13550" width="67" style="1" customWidth="1"/>
    <col min="13551" max="13551" width="29.7109375" style="1" customWidth="1"/>
    <col min="13552" max="13552" width="20.7109375" style="1" customWidth="1"/>
    <col min="13553" max="13554" width="0" style="1" hidden="1" customWidth="1"/>
    <col min="13555" max="13805" width="9.140625" style="1"/>
    <col min="13806" max="13806" width="67" style="1" customWidth="1"/>
    <col min="13807" max="13807" width="29.7109375" style="1" customWidth="1"/>
    <col min="13808" max="13808" width="20.7109375" style="1" customWidth="1"/>
    <col min="13809" max="13810" width="0" style="1" hidden="1" customWidth="1"/>
    <col min="13811" max="14061" width="9.140625" style="1"/>
    <col min="14062" max="14062" width="67" style="1" customWidth="1"/>
    <col min="14063" max="14063" width="29.7109375" style="1" customWidth="1"/>
    <col min="14064" max="14064" width="20.7109375" style="1" customWidth="1"/>
    <col min="14065" max="14066" width="0" style="1" hidden="1" customWidth="1"/>
    <col min="14067" max="14317" width="9.140625" style="1"/>
    <col min="14318" max="14318" width="67" style="1" customWidth="1"/>
    <col min="14319" max="14319" width="29.7109375" style="1" customWidth="1"/>
    <col min="14320" max="14320" width="20.7109375" style="1" customWidth="1"/>
    <col min="14321" max="14322" width="0" style="1" hidden="1" customWidth="1"/>
    <col min="14323" max="14573" width="9.140625" style="1"/>
    <col min="14574" max="14574" width="67" style="1" customWidth="1"/>
    <col min="14575" max="14575" width="29.7109375" style="1" customWidth="1"/>
    <col min="14576" max="14576" width="20.7109375" style="1" customWidth="1"/>
    <col min="14577" max="14578" width="0" style="1" hidden="1" customWidth="1"/>
    <col min="14579" max="14829" width="9.140625" style="1"/>
    <col min="14830" max="14830" width="67" style="1" customWidth="1"/>
    <col min="14831" max="14831" width="29.7109375" style="1" customWidth="1"/>
    <col min="14832" max="14832" width="20.7109375" style="1" customWidth="1"/>
    <col min="14833" max="14834" width="0" style="1" hidden="1" customWidth="1"/>
    <col min="14835" max="15085" width="9.140625" style="1"/>
    <col min="15086" max="15086" width="67" style="1" customWidth="1"/>
    <col min="15087" max="15087" width="29.7109375" style="1" customWidth="1"/>
    <col min="15088" max="15088" width="20.7109375" style="1" customWidth="1"/>
    <col min="15089" max="15090" width="0" style="1" hidden="1" customWidth="1"/>
    <col min="15091" max="15341" width="9.140625" style="1"/>
    <col min="15342" max="15342" width="67" style="1" customWidth="1"/>
    <col min="15343" max="15343" width="29.7109375" style="1" customWidth="1"/>
    <col min="15344" max="15344" width="20.7109375" style="1" customWidth="1"/>
    <col min="15345" max="15346" width="0" style="1" hidden="1" customWidth="1"/>
    <col min="15347" max="15597" width="9.140625" style="1"/>
    <col min="15598" max="15598" width="67" style="1" customWidth="1"/>
    <col min="15599" max="15599" width="29.7109375" style="1" customWidth="1"/>
    <col min="15600" max="15600" width="20.7109375" style="1" customWidth="1"/>
    <col min="15601" max="15602" width="0" style="1" hidden="1" customWidth="1"/>
    <col min="15603" max="15853" width="9.140625" style="1"/>
    <col min="15854" max="15854" width="67" style="1" customWidth="1"/>
    <col min="15855" max="15855" width="29.7109375" style="1" customWidth="1"/>
    <col min="15856" max="15856" width="20.7109375" style="1" customWidth="1"/>
    <col min="15857" max="15858" width="0" style="1" hidden="1" customWidth="1"/>
    <col min="15859" max="16109" width="9.140625" style="1"/>
    <col min="16110" max="16110" width="67" style="1" customWidth="1"/>
    <col min="16111" max="16111" width="29.7109375" style="1" customWidth="1"/>
    <col min="16112" max="16112" width="20.7109375" style="1" customWidth="1"/>
    <col min="16113" max="16114" width="0" style="1" hidden="1" customWidth="1"/>
    <col min="16115" max="16384" width="9.140625" style="1"/>
  </cols>
  <sheetData>
    <row r="1" spans="1:4" s="19" customFormat="1" ht="15.75" x14ac:dyDescent="0.25">
      <c r="D1" s="20" t="s">
        <v>116</v>
      </c>
    </row>
    <row r="2" spans="1:4" s="19" customFormat="1" ht="15.75" x14ac:dyDescent="0.25">
      <c r="D2" s="20" t="s">
        <v>115</v>
      </c>
    </row>
    <row r="3" spans="1:4" x14ac:dyDescent="0.25">
      <c r="D3" s="21" t="s">
        <v>114</v>
      </c>
    </row>
    <row r="4" spans="1:4" s="19" customFormat="1" ht="15.75" x14ac:dyDescent="0.25">
      <c r="D4" s="20" t="s">
        <v>113</v>
      </c>
    </row>
    <row r="6" spans="1:4" ht="15" customHeight="1" x14ac:dyDescent="0.25">
      <c r="A6" s="18" t="s">
        <v>112</v>
      </c>
      <c r="B6" s="18"/>
      <c r="C6" s="18"/>
      <c r="D6" s="18"/>
    </row>
    <row r="7" spans="1:4" ht="23.25" customHeight="1" x14ac:dyDescent="0.25">
      <c r="A7" s="17"/>
      <c r="B7" s="17"/>
      <c r="C7" s="17"/>
      <c r="D7" s="17"/>
    </row>
    <row r="8" spans="1:4" ht="18.75" customHeight="1" x14ac:dyDescent="0.25">
      <c r="A8" s="16" t="s">
        <v>111</v>
      </c>
      <c r="B8" s="15" t="s">
        <v>110</v>
      </c>
      <c r="C8" s="14" t="s">
        <v>109</v>
      </c>
      <c r="D8" s="14" t="s">
        <v>108</v>
      </c>
    </row>
    <row r="9" spans="1:4" x14ac:dyDescent="0.25">
      <c r="A9" s="16"/>
      <c r="B9" s="15"/>
      <c r="C9" s="14"/>
      <c r="D9" s="14"/>
    </row>
    <row r="10" spans="1:4" s="10" customFormat="1" x14ac:dyDescent="0.25">
      <c r="A10" s="13">
        <v>1</v>
      </c>
      <c r="B10" s="12">
        <v>2</v>
      </c>
      <c r="C10" s="11" t="s">
        <v>107</v>
      </c>
      <c r="D10" s="11" t="s">
        <v>106</v>
      </c>
    </row>
    <row r="11" spans="1:4" ht="28.5" x14ac:dyDescent="0.25">
      <c r="A11" s="6" t="s">
        <v>105</v>
      </c>
      <c r="B11" s="5" t="s">
        <v>104</v>
      </c>
      <c r="C11" s="4">
        <f>SUM(C12+C17+C22)</f>
        <v>125720.19999999998</v>
      </c>
      <c r="D11" s="4">
        <f>SUM(D12+D17+D22)</f>
        <v>124793.7</v>
      </c>
    </row>
    <row r="12" spans="1:4" ht="42.75" x14ac:dyDescent="0.25">
      <c r="A12" s="6" t="s">
        <v>103</v>
      </c>
      <c r="B12" s="5" t="s">
        <v>102</v>
      </c>
      <c r="C12" s="4">
        <f>C14</f>
        <v>0</v>
      </c>
      <c r="D12" s="4">
        <f>D14</f>
        <v>0</v>
      </c>
    </row>
    <row r="13" spans="1:4" ht="45" x14ac:dyDescent="0.25">
      <c r="A13" s="9" t="s">
        <v>101</v>
      </c>
      <c r="B13" s="8" t="s">
        <v>100</v>
      </c>
      <c r="C13" s="8" t="s">
        <v>99</v>
      </c>
      <c r="D13" s="8" t="s">
        <v>99</v>
      </c>
    </row>
    <row r="14" spans="1:4" ht="45" x14ac:dyDescent="0.25">
      <c r="A14" s="9" t="s">
        <v>98</v>
      </c>
      <c r="B14" s="8" t="s">
        <v>97</v>
      </c>
      <c r="C14" s="7">
        <f>C16</f>
        <v>0</v>
      </c>
      <c r="D14" s="7">
        <f>D16</f>
        <v>0</v>
      </c>
    </row>
    <row r="15" spans="1:4" ht="45" x14ac:dyDescent="0.25">
      <c r="A15" s="9" t="s">
        <v>96</v>
      </c>
      <c r="B15" s="8" t="s">
        <v>95</v>
      </c>
      <c r="C15" s="7">
        <f>SUM(C16)</f>
        <v>0</v>
      </c>
      <c r="D15" s="7">
        <f>SUM(D16)</f>
        <v>0</v>
      </c>
    </row>
    <row r="16" spans="1:4" ht="45" x14ac:dyDescent="0.25">
      <c r="A16" s="9" t="s">
        <v>94</v>
      </c>
      <c r="B16" s="8" t="s">
        <v>93</v>
      </c>
      <c r="C16" s="7">
        <v>0</v>
      </c>
      <c r="D16" s="7">
        <v>0</v>
      </c>
    </row>
    <row r="17" spans="1:4" ht="28.5" x14ac:dyDescent="0.25">
      <c r="A17" s="6" t="s">
        <v>92</v>
      </c>
      <c r="B17" s="5" t="s">
        <v>91</v>
      </c>
      <c r="C17" s="4">
        <f>SUM(C18+C20)</f>
        <v>175720.19999999998</v>
      </c>
      <c r="D17" s="4">
        <f>SUM(D18+D20)</f>
        <v>124793.7</v>
      </c>
    </row>
    <row r="18" spans="1:4" ht="30" x14ac:dyDescent="0.25">
      <c r="A18" s="9" t="s">
        <v>90</v>
      </c>
      <c r="B18" s="8" t="s">
        <v>89</v>
      </c>
      <c r="C18" s="7">
        <f>SUM(C19)</f>
        <v>350766.1</v>
      </c>
      <c r="D18" s="7">
        <f>SUM(D19)</f>
        <v>250513.9</v>
      </c>
    </row>
    <row r="19" spans="1:4" ht="30" x14ac:dyDescent="0.25">
      <c r="A19" s="9" t="s">
        <v>88</v>
      </c>
      <c r="B19" s="8" t="s">
        <v>87</v>
      </c>
      <c r="C19" s="7">
        <f>125045.9+125928.9+50000-208.7+50000</f>
        <v>350766.1</v>
      </c>
      <c r="D19" s="7">
        <f>124793.7+125720.2</f>
        <v>250513.9</v>
      </c>
    </row>
    <row r="20" spans="1:4" ht="30" x14ac:dyDescent="0.25">
      <c r="A20" s="9" t="s">
        <v>86</v>
      </c>
      <c r="B20" s="8" t="s">
        <v>85</v>
      </c>
      <c r="C20" s="7">
        <f>SUM(C21)</f>
        <v>-175045.9</v>
      </c>
      <c r="D20" s="7">
        <f>SUM(D21)</f>
        <v>-125720.2</v>
      </c>
    </row>
    <row r="21" spans="1:4" ht="30" x14ac:dyDescent="0.25">
      <c r="A21" s="9" t="s">
        <v>84</v>
      </c>
      <c r="B21" s="8" t="s">
        <v>83</v>
      </c>
      <c r="C21" s="7">
        <f>-175045.9</f>
        <v>-175045.9</v>
      </c>
      <c r="D21" s="7">
        <v>-125720.2</v>
      </c>
    </row>
    <row r="22" spans="1:4" ht="28.5" x14ac:dyDescent="0.25">
      <c r="A22" s="6" t="s">
        <v>82</v>
      </c>
      <c r="B22" s="5" t="s">
        <v>81</v>
      </c>
      <c r="C22" s="4">
        <f>C23+C25</f>
        <v>-50000</v>
      </c>
      <c r="D22" s="4">
        <f>D23+D25</f>
        <v>0</v>
      </c>
    </row>
    <row r="23" spans="1:4" ht="30" x14ac:dyDescent="0.25">
      <c r="A23" s="9" t="s">
        <v>80</v>
      </c>
      <c r="B23" s="8" t="s">
        <v>79</v>
      </c>
      <c r="C23" s="7">
        <f>C24</f>
        <v>0</v>
      </c>
      <c r="D23" s="7">
        <f>D24</f>
        <v>0</v>
      </c>
    </row>
    <row r="24" spans="1:4" ht="30" x14ac:dyDescent="0.25">
      <c r="A24" s="9" t="s">
        <v>78</v>
      </c>
      <c r="B24" s="8" t="s">
        <v>77</v>
      </c>
      <c r="C24" s="7">
        <v>0</v>
      </c>
      <c r="D24" s="7"/>
    </row>
    <row r="25" spans="1:4" ht="45" x14ac:dyDescent="0.25">
      <c r="A25" s="9" t="s">
        <v>76</v>
      </c>
      <c r="B25" s="8" t="s">
        <v>75</v>
      </c>
      <c r="C25" s="7">
        <f>SUM(C26)</f>
        <v>-50000</v>
      </c>
      <c r="D25" s="7">
        <f>SUM(D26)</f>
        <v>0</v>
      </c>
    </row>
    <row r="26" spans="1:4" ht="45" x14ac:dyDescent="0.25">
      <c r="A26" s="9" t="s">
        <v>74</v>
      </c>
      <c r="B26" s="8" t="s">
        <v>73</v>
      </c>
      <c r="C26" s="7">
        <v>-50000</v>
      </c>
      <c r="D26" s="7"/>
    </row>
    <row r="27" spans="1:4" ht="28.5" hidden="1" customHeight="1" x14ac:dyDescent="0.25">
      <c r="A27" s="6" t="s">
        <v>72</v>
      </c>
      <c r="B27" s="5" t="s">
        <v>71</v>
      </c>
      <c r="C27" s="4">
        <f>C28+C31+C34</f>
        <v>0</v>
      </c>
      <c r="D27" s="4">
        <f>D28+D31+D34</f>
        <v>0</v>
      </c>
    </row>
    <row r="28" spans="1:4" ht="30" hidden="1" customHeight="1" x14ac:dyDescent="0.25">
      <c r="A28" s="9" t="s">
        <v>70</v>
      </c>
      <c r="B28" s="8" t="s">
        <v>69</v>
      </c>
      <c r="C28" s="7">
        <f>C29</f>
        <v>0</v>
      </c>
      <c r="D28" s="7">
        <f>D29</f>
        <v>0</v>
      </c>
    </row>
    <row r="29" spans="1:4" ht="30" hidden="1" customHeight="1" x14ac:dyDescent="0.25">
      <c r="A29" s="9" t="s">
        <v>68</v>
      </c>
      <c r="B29" s="8" t="s">
        <v>67</v>
      </c>
      <c r="C29" s="7">
        <f>C30</f>
        <v>0</v>
      </c>
      <c r="D29" s="7">
        <f>D30</f>
        <v>0</v>
      </c>
    </row>
    <row r="30" spans="1:4" ht="45" hidden="1" customHeight="1" x14ac:dyDescent="0.25">
      <c r="A30" s="9" t="s">
        <v>66</v>
      </c>
      <c r="B30" s="8" t="s">
        <v>65</v>
      </c>
      <c r="C30" s="7">
        <v>0</v>
      </c>
      <c r="D30" s="7">
        <v>0</v>
      </c>
    </row>
    <row r="31" spans="1:4" ht="30" hidden="1" customHeight="1" x14ac:dyDescent="0.25">
      <c r="A31" s="9" t="s">
        <v>64</v>
      </c>
      <c r="B31" s="8" t="s">
        <v>63</v>
      </c>
      <c r="C31" s="7">
        <f>C32</f>
        <v>0</v>
      </c>
      <c r="D31" s="7">
        <f>D32</f>
        <v>0</v>
      </c>
    </row>
    <row r="32" spans="1:4" ht="75" hidden="1" customHeight="1" x14ac:dyDescent="0.25">
      <c r="A32" s="9" t="s">
        <v>62</v>
      </c>
      <c r="B32" s="8" t="s">
        <v>61</v>
      </c>
      <c r="C32" s="7">
        <f>C33</f>
        <v>0</v>
      </c>
      <c r="D32" s="7">
        <f>D33</f>
        <v>0</v>
      </c>
    </row>
    <row r="33" spans="1:4" ht="90" hidden="1" customHeight="1" x14ac:dyDescent="0.25">
      <c r="A33" s="9" t="s">
        <v>60</v>
      </c>
      <c r="B33" s="8" t="s">
        <v>59</v>
      </c>
      <c r="C33" s="7">
        <v>0</v>
      </c>
      <c r="D33" s="7">
        <v>0</v>
      </c>
    </row>
    <row r="34" spans="1:4" ht="30" hidden="1" customHeight="1" x14ac:dyDescent="0.25">
      <c r="A34" s="9" t="s">
        <v>58</v>
      </c>
      <c r="B34" s="8" t="s">
        <v>57</v>
      </c>
      <c r="C34" s="7">
        <f>C35+C40</f>
        <v>0</v>
      </c>
      <c r="D34" s="7">
        <f>D35+D40</f>
        <v>0</v>
      </c>
    </row>
    <row r="35" spans="1:4" ht="30" hidden="1" customHeight="1" x14ac:dyDescent="0.25">
      <c r="A35" s="9" t="s">
        <v>56</v>
      </c>
      <c r="B35" s="8" t="s">
        <v>55</v>
      </c>
      <c r="C35" s="7">
        <f>C36+C38</f>
        <v>0</v>
      </c>
      <c r="D35" s="7">
        <f>D36+D38</f>
        <v>0</v>
      </c>
    </row>
    <row r="36" spans="1:4" ht="30" hidden="1" customHeight="1" x14ac:dyDescent="0.25">
      <c r="A36" s="9" t="s">
        <v>54</v>
      </c>
      <c r="B36" s="8" t="s">
        <v>53</v>
      </c>
      <c r="C36" s="7">
        <f>C37</f>
        <v>0</v>
      </c>
      <c r="D36" s="7">
        <f>D37</f>
        <v>0</v>
      </c>
    </row>
    <row r="37" spans="1:4" ht="30" hidden="1" customHeight="1" x14ac:dyDescent="0.25">
      <c r="A37" s="9" t="s">
        <v>52</v>
      </c>
      <c r="B37" s="8" t="s">
        <v>51</v>
      </c>
      <c r="C37" s="7">
        <v>0</v>
      </c>
      <c r="D37" s="7">
        <v>0</v>
      </c>
    </row>
    <row r="38" spans="1:4" ht="45" hidden="1" customHeight="1" x14ac:dyDescent="0.25">
      <c r="A38" s="9" t="s">
        <v>50</v>
      </c>
      <c r="B38" s="8" t="s">
        <v>49</v>
      </c>
      <c r="C38" s="7">
        <f>C39</f>
        <v>0</v>
      </c>
      <c r="D38" s="7">
        <f>D39</f>
        <v>0</v>
      </c>
    </row>
    <row r="39" spans="1:4" ht="45" hidden="1" customHeight="1" x14ac:dyDescent="0.25">
      <c r="A39" s="9" t="s">
        <v>48</v>
      </c>
      <c r="B39" s="8" t="s">
        <v>47</v>
      </c>
      <c r="C39" s="7">
        <v>0</v>
      </c>
      <c r="D39" s="7">
        <v>0</v>
      </c>
    </row>
    <row r="40" spans="1:4" ht="30" hidden="1" customHeight="1" x14ac:dyDescent="0.25">
      <c r="A40" s="9" t="s">
        <v>46</v>
      </c>
      <c r="B40" s="8" t="s">
        <v>45</v>
      </c>
      <c r="C40" s="7">
        <f>C41</f>
        <v>0</v>
      </c>
      <c r="D40" s="7">
        <f>D41</f>
        <v>0</v>
      </c>
    </row>
    <row r="41" spans="1:4" ht="30" hidden="1" customHeight="1" x14ac:dyDescent="0.25">
      <c r="A41" s="9" t="s">
        <v>44</v>
      </c>
      <c r="B41" s="8" t="s">
        <v>43</v>
      </c>
      <c r="C41" s="7">
        <f>C42</f>
        <v>0</v>
      </c>
      <c r="D41" s="7">
        <f>D42</f>
        <v>0</v>
      </c>
    </row>
    <row r="42" spans="1:4" ht="45" hidden="1" customHeight="1" x14ac:dyDescent="0.25">
      <c r="A42" s="9" t="s">
        <v>42</v>
      </c>
      <c r="B42" s="8" t="s">
        <v>41</v>
      </c>
      <c r="C42" s="7">
        <v>0</v>
      </c>
      <c r="D42" s="7">
        <v>0</v>
      </c>
    </row>
    <row r="43" spans="1:4" ht="15" hidden="1" customHeight="1" x14ac:dyDescent="0.25">
      <c r="A43" s="9" t="s">
        <v>40</v>
      </c>
      <c r="B43" s="8" t="s">
        <v>39</v>
      </c>
      <c r="C43" s="7">
        <v>0</v>
      </c>
      <c r="D43" s="7">
        <v>0</v>
      </c>
    </row>
    <row r="44" spans="1:4" ht="30" hidden="1" customHeight="1" x14ac:dyDescent="0.25">
      <c r="A44" s="9" t="s">
        <v>38</v>
      </c>
      <c r="B44" s="8" t="s">
        <v>37</v>
      </c>
      <c r="C44" s="7">
        <v>0</v>
      </c>
      <c r="D44" s="7">
        <v>0</v>
      </c>
    </row>
    <row r="45" spans="1:4" ht="30" hidden="1" customHeight="1" x14ac:dyDescent="0.25">
      <c r="A45" s="9" t="s">
        <v>36</v>
      </c>
      <c r="B45" s="8" t="s">
        <v>35</v>
      </c>
      <c r="C45" s="7">
        <v>0</v>
      </c>
      <c r="D45" s="7">
        <v>0</v>
      </c>
    </row>
    <row r="46" spans="1:4" ht="28.5" x14ac:dyDescent="0.25">
      <c r="A46" s="6" t="s">
        <v>34</v>
      </c>
      <c r="B46" s="5" t="s">
        <v>33</v>
      </c>
      <c r="C46" s="4">
        <f>SUM(C47+C54)</f>
        <v>9.3132257461547852E-10</v>
      </c>
      <c r="D46" s="4">
        <f>SUM(D47+D54)</f>
        <v>0</v>
      </c>
    </row>
    <row r="47" spans="1:4" x14ac:dyDescent="0.25">
      <c r="A47" s="9" t="s">
        <v>32</v>
      </c>
      <c r="B47" s="8" t="s">
        <v>31</v>
      </c>
      <c r="C47" s="7">
        <f>C51+C48</f>
        <v>-5245570.8999999994</v>
      </c>
      <c r="D47" s="7">
        <f>D51+D48</f>
        <v>-4963485.5</v>
      </c>
    </row>
    <row r="48" spans="1:4" x14ac:dyDescent="0.25">
      <c r="A48" s="9" t="s">
        <v>30</v>
      </c>
      <c r="B48" s="8" t="s">
        <v>29</v>
      </c>
      <c r="C48" s="7">
        <f>C49</f>
        <v>0</v>
      </c>
      <c r="D48" s="7">
        <f>D49</f>
        <v>0</v>
      </c>
    </row>
    <row r="49" spans="1:4" ht="30" x14ac:dyDescent="0.25">
      <c r="A49" s="9" t="s">
        <v>28</v>
      </c>
      <c r="B49" s="8" t="s">
        <v>27</v>
      </c>
      <c r="C49" s="7">
        <f>C50</f>
        <v>0</v>
      </c>
      <c r="D49" s="7">
        <f>D50</f>
        <v>0</v>
      </c>
    </row>
    <row r="50" spans="1:4" ht="30" x14ac:dyDescent="0.25">
      <c r="A50" s="9" t="s">
        <v>26</v>
      </c>
      <c r="B50" s="8" t="s">
        <v>25</v>
      </c>
      <c r="C50" s="7">
        <v>0</v>
      </c>
      <c r="D50" s="7">
        <v>0</v>
      </c>
    </row>
    <row r="51" spans="1:4" x14ac:dyDescent="0.25">
      <c r="A51" s="9" t="s">
        <v>24</v>
      </c>
      <c r="B51" s="8" t="s">
        <v>23</v>
      </c>
      <c r="C51" s="7">
        <f>C52</f>
        <v>-5245570.8999999994</v>
      </c>
      <c r="D51" s="7">
        <f>D52</f>
        <v>-4963485.5</v>
      </c>
    </row>
    <row r="52" spans="1:4" x14ac:dyDescent="0.25">
      <c r="A52" s="9" t="s">
        <v>22</v>
      </c>
      <c r="B52" s="8" t="s">
        <v>21</v>
      </c>
      <c r="C52" s="7">
        <f>C53</f>
        <v>-5245570.8999999994</v>
      </c>
      <c r="D52" s="7">
        <f>D53</f>
        <v>-4963485.5</v>
      </c>
    </row>
    <row r="53" spans="1:4" ht="30" x14ac:dyDescent="0.25">
      <c r="A53" s="9" t="s">
        <v>20</v>
      </c>
      <c r="B53" s="8" t="s">
        <v>19</v>
      </c>
      <c r="C53" s="7">
        <f>-(4921380.5+300766.1-266.8+23691.1)</f>
        <v>-5245570.8999999994</v>
      </c>
      <c r="D53" s="7">
        <f>-(4713057.6+250513.9-86)</f>
        <v>-4963485.5</v>
      </c>
    </row>
    <row r="54" spans="1:4" x14ac:dyDescent="0.25">
      <c r="A54" s="9" t="s">
        <v>18</v>
      </c>
      <c r="B54" s="8" t="s">
        <v>17</v>
      </c>
      <c r="C54" s="7">
        <f>C55+C58</f>
        <v>5245570.9000000004</v>
      </c>
      <c r="D54" s="7">
        <f>D55+D58</f>
        <v>4963485.5</v>
      </c>
    </row>
    <row r="55" spans="1:4" x14ac:dyDescent="0.25">
      <c r="A55" s="9" t="s">
        <v>16</v>
      </c>
      <c r="B55" s="8" t="s">
        <v>15</v>
      </c>
      <c r="C55" s="7">
        <f>C56</f>
        <v>5245570.9000000004</v>
      </c>
      <c r="D55" s="7">
        <f>D56</f>
        <v>4963485.5</v>
      </c>
    </row>
    <row r="56" spans="1:4" x14ac:dyDescent="0.25">
      <c r="A56" s="9" t="s">
        <v>14</v>
      </c>
      <c r="B56" s="8" t="s">
        <v>13</v>
      </c>
      <c r="C56" s="7">
        <f>C57</f>
        <v>5245570.9000000004</v>
      </c>
      <c r="D56" s="7">
        <f>D57</f>
        <v>4963485.5</v>
      </c>
    </row>
    <row r="57" spans="1:4" ht="30" x14ac:dyDescent="0.25">
      <c r="A57" s="9" t="s">
        <v>12</v>
      </c>
      <c r="B57" s="8" t="s">
        <v>11</v>
      </c>
      <c r="C57" s="7">
        <f>5047100.7+175045.9-266.8+23691.1</f>
        <v>5245570.9000000004</v>
      </c>
      <c r="D57" s="7">
        <f>4837851.3+125720.2-86</f>
        <v>4963485.5</v>
      </c>
    </row>
    <row r="58" spans="1:4" x14ac:dyDescent="0.25">
      <c r="A58" s="9" t="s">
        <v>5</v>
      </c>
      <c r="B58" s="8" t="s">
        <v>10</v>
      </c>
      <c r="C58" s="7">
        <f>SUM(C60+C62)</f>
        <v>0</v>
      </c>
      <c r="D58" s="7">
        <f>D59-D61</f>
        <v>0</v>
      </c>
    </row>
    <row r="59" spans="1:4" x14ac:dyDescent="0.25">
      <c r="A59" s="9" t="s">
        <v>9</v>
      </c>
      <c r="B59" s="8" t="s">
        <v>8</v>
      </c>
      <c r="C59" s="7">
        <f>SUM(C60)</f>
        <v>0</v>
      </c>
      <c r="D59" s="7">
        <f>SUM(D60)</f>
        <v>0</v>
      </c>
    </row>
    <row r="60" spans="1:4" ht="30" x14ac:dyDescent="0.25">
      <c r="A60" s="9" t="s">
        <v>7</v>
      </c>
      <c r="B60" s="8" t="s">
        <v>6</v>
      </c>
      <c r="C60" s="7"/>
      <c r="D60" s="7"/>
    </row>
    <row r="61" spans="1:4" x14ac:dyDescent="0.25">
      <c r="A61" s="9" t="s">
        <v>5</v>
      </c>
      <c r="B61" s="8" t="s">
        <v>4</v>
      </c>
      <c r="C61" s="7">
        <f>SUM(C62)</f>
        <v>0</v>
      </c>
      <c r="D61" s="7">
        <f>SUM(D62)</f>
        <v>0</v>
      </c>
    </row>
    <row r="62" spans="1:4" ht="30" x14ac:dyDescent="0.25">
      <c r="A62" s="9" t="s">
        <v>3</v>
      </c>
      <c r="B62" s="8" t="s">
        <v>2</v>
      </c>
      <c r="C62" s="7"/>
      <c r="D62" s="7">
        <v>0</v>
      </c>
    </row>
    <row r="63" spans="1:4" x14ac:dyDescent="0.25">
      <c r="A63" s="6" t="s">
        <v>1</v>
      </c>
      <c r="B63" s="5" t="s">
        <v>0</v>
      </c>
      <c r="C63" s="4">
        <f>C11+C46</f>
        <v>125720.20000000091</v>
      </c>
      <c r="D63" s="4">
        <f>D11+D46</f>
        <v>124793.7</v>
      </c>
    </row>
    <row r="68" spans="1:4" x14ac:dyDescent="0.25">
      <c r="C68" s="3"/>
      <c r="D68" s="3"/>
    </row>
    <row r="69" spans="1:4" x14ac:dyDescent="0.25">
      <c r="A69" s="2"/>
    </row>
    <row r="70" spans="1:4" x14ac:dyDescent="0.25">
      <c r="A70" s="2"/>
    </row>
  </sheetData>
  <mergeCells count="5">
    <mergeCell ref="A8:A9"/>
    <mergeCell ref="B8:B9"/>
    <mergeCell ref="A6:D7"/>
    <mergeCell ref="D8:D9"/>
    <mergeCell ref="C8:C9"/>
  </mergeCells>
  <pageMargins left="0.94488188976377963" right="0.19685039370078741" top="0.27559055118110237" bottom="0.15748031496062992" header="0.15748031496062992" footer="0.15748031496062992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 Сергеевна</dc:creator>
  <cp:lastModifiedBy>Рянская Елена Сергеевна</cp:lastModifiedBy>
  <dcterms:created xsi:type="dcterms:W3CDTF">2021-12-23T06:36:40Z</dcterms:created>
  <dcterms:modified xsi:type="dcterms:W3CDTF">2021-12-23T06:36:54Z</dcterms:modified>
</cp:coreProperties>
</file>