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5" sheetId="1" r:id="rId1"/>
  </sheets>
  <calcPr calcId="162913"/>
</workbook>
</file>

<file path=xl/calcChain.xml><?xml version="1.0" encoding="utf-8"?>
<calcChain xmlns="http://schemas.openxmlformats.org/spreadsheetml/2006/main">
  <c r="C53" i="1" l="1"/>
  <c r="E62" i="1" l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D58" i="1" s="1"/>
  <c r="D54" i="1" s="1"/>
  <c r="C61" i="1"/>
  <c r="E61" i="1" s="1"/>
  <c r="G61" i="1" s="1"/>
  <c r="I61" i="1" s="1"/>
  <c r="E60" i="1"/>
  <c r="G60" i="1" s="1"/>
  <c r="I60" i="1" s="1"/>
  <c r="K60" i="1" s="1"/>
  <c r="M60" i="1" s="1"/>
  <c r="O60" i="1" s="1"/>
  <c r="Q59" i="1"/>
  <c r="P59" i="1"/>
  <c r="N59" i="1"/>
  <c r="N58" i="1" s="1"/>
  <c r="N54" i="1" s="1"/>
  <c r="L59" i="1"/>
  <c r="J59" i="1"/>
  <c r="H59" i="1"/>
  <c r="H58" i="1" s="1"/>
  <c r="H54" i="1" s="1"/>
  <c r="F59" i="1"/>
  <c r="F58" i="1" s="1"/>
  <c r="F54" i="1" s="1"/>
  <c r="D59" i="1"/>
  <c r="C59" i="1"/>
  <c r="P58" i="1"/>
  <c r="L58" i="1"/>
  <c r="L54" i="1" s="1"/>
  <c r="E57" i="1"/>
  <c r="G57" i="1" s="1"/>
  <c r="I57" i="1" s="1"/>
  <c r="K57" i="1" s="1"/>
  <c r="M57" i="1" s="1"/>
  <c r="O57" i="1" s="1"/>
  <c r="Q56" i="1"/>
  <c r="Q55" i="1" s="1"/>
  <c r="P56" i="1"/>
  <c r="P55" i="1" s="1"/>
  <c r="P54" i="1" s="1"/>
  <c r="N56" i="1"/>
  <c r="L56" i="1"/>
  <c r="L55" i="1" s="1"/>
  <c r="J56" i="1"/>
  <c r="J55" i="1" s="1"/>
  <c r="H56" i="1"/>
  <c r="H55" i="1" s="1"/>
  <c r="F56" i="1"/>
  <c r="D56" i="1"/>
  <c r="D55" i="1" s="1"/>
  <c r="C56" i="1"/>
  <c r="C55" i="1" s="1"/>
  <c r="E55" i="1" s="1"/>
  <c r="N55" i="1"/>
  <c r="F55" i="1"/>
  <c r="Q52" i="1"/>
  <c r="Q51" i="1" s="1"/>
  <c r="P52" i="1"/>
  <c r="N52" i="1"/>
  <c r="N51" i="1" s="1"/>
  <c r="L52" i="1"/>
  <c r="L51" i="1" s="1"/>
  <c r="J52" i="1"/>
  <c r="J51" i="1" s="1"/>
  <c r="H52" i="1"/>
  <c r="H51" i="1" s="1"/>
  <c r="H47" i="1" s="1"/>
  <c r="F52" i="1"/>
  <c r="F51" i="1" s="1"/>
  <c r="D52" i="1"/>
  <c r="D51" i="1" s="1"/>
  <c r="P51" i="1"/>
  <c r="P47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G42" i="1"/>
  <c r="I42" i="1" s="1"/>
  <c r="K42" i="1" s="1"/>
  <c r="M42" i="1" s="1"/>
  <c r="O42" i="1" s="1"/>
  <c r="E42" i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C36" i="1"/>
  <c r="E36" i="1" s="1"/>
  <c r="G36" i="1" s="1"/>
  <c r="I36" i="1" s="1"/>
  <c r="K36" i="1" s="1"/>
  <c r="M36" i="1" s="1"/>
  <c r="O36" i="1" s="1"/>
  <c r="P35" i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C29" i="1"/>
  <c r="E29" i="1" s="1"/>
  <c r="G29" i="1" s="1"/>
  <c r="I29" i="1" s="1"/>
  <c r="K29" i="1" s="1"/>
  <c r="M29" i="1" s="1"/>
  <c r="O29" i="1" s="1"/>
  <c r="P28" i="1"/>
  <c r="E26" i="1"/>
  <c r="G26" i="1" s="1"/>
  <c r="I26" i="1" s="1"/>
  <c r="K26" i="1" s="1"/>
  <c r="M26" i="1" s="1"/>
  <c r="O26" i="1" s="1"/>
  <c r="Q25" i="1"/>
  <c r="P25" i="1"/>
  <c r="N25" i="1"/>
  <c r="N22" i="1" s="1"/>
  <c r="L25" i="1"/>
  <c r="J25" i="1"/>
  <c r="H25" i="1"/>
  <c r="F25" i="1"/>
  <c r="F22" i="1" s="1"/>
  <c r="D25" i="1"/>
  <c r="C25" i="1"/>
  <c r="E24" i="1"/>
  <c r="G24" i="1" s="1"/>
  <c r="I24" i="1" s="1"/>
  <c r="K24" i="1" s="1"/>
  <c r="M24" i="1" s="1"/>
  <c r="O24" i="1" s="1"/>
  <c r="Q23" i="1"/>
  <c r="Q22" i="1" s="1"/>
  <c r="P23" i="1"/>
  <c r="N23" i="1"/>
  <c r="L23" i="1"/>
  <c r="L22" i="1" s="1"/>
  <c r="J23" i="1"/>
  <c r="J22" i="1" s="1"/>
  <c r="H23" i="1"/>
  <c r="F23" i="1"/>
  <c r="D23" i="1"/>
  <c r="D22" i="1" s="1"/>
  <c r="C23" i="1"/>
  <c r="C22" i="1" s="1"/>
  <c r="E21" i="1"/>
  <c r="G21" i="1" s="1"/>
  <c r="I21" i="1" s="1"/>
  <c r="K21" i="1" s="1"/>
  <c r="M21" i="1" s="1"/>
  <c r="O21" i="1" s="1"/>
  <c r="Q20" i="1"/>
  <c r="P20" i="1"/>
  <c r="P17" i="1" s="1"/>
  <c r="N20" i="1"/>
  <c r="L20" i="1"/>
  <c r="J20" i="1"/>
  <c r="H20" i="1"/>
  <c r="H17" i="1" s="1"/>
  <c r="F20" i="1"/>
  <c r="D20" i="1"/>
  <c r="C20" i="1"/>
  <c r="Q18" i="1"/>
  <c r="P18" i="1"/>
  <c r="N18" i="1"/>
  <c r="N17" i="1" s="1"/>
  <c r="L18" i="1"/>
  <c r="L17" i="1" s="1"/>
  <c r="J18" i="1"/>
  <c r="H18" i="1"/>
  <c r="F18" i="1"/>
  <c r="F17" i="1" s="1"/>
  <c r="D18" i="1"/>
  <c r="D17" i="1" s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J14" i="1"/>
  <c r="H14" i="1"/>
  <c r="H12" i="1" s="1"/>
  <c r="F14" i="1"/>
  <c r="F12" i="1" s="1"/>
  <c r="D14" i="1"/>
  <c r="C14" i="1"/>
  <c r="E13" i="1"/>
  <c r="G13" i="1" s="1"/>
  <c r="I13" i="1" s="1"/>
  <c r="K13" i="1" s="1"/>
  <c r="M13" i="1" s="1"/>
  <c r="O13" i="1" s="1"/>
  <c r="L12" i="1"/>
  <c r="J12" i="1"/>
  <c r="D12" i="1"/>
  <c r="C12" i="1"/>
  <c r="P34" i="1" l="1"/>
  <c r="H46" i="1"/>
  <c r="C40" i="1"/>
  <c r="E40" i="1" s="1"/>
  <c r="G40" i="1" s="1"/>
  <c r="I40" i="1" s="1"/>
  <c r="K40" i="1" s="1"/>
  <c r="M40" i="1" s="1"/>
  <c r="O40" i="1" s="1"/>
  <c r="N47" i="1"/>
  <c r="N46" i="1" s="1"/>
  <c r="E59" i="1"/>
  <c r="G59" i="1" s="1"/>
  <c r="I59" i="1" s="1"/>
  <c r="K59" i="1" s="1"/>
  <c r="M59" i="1" s="1"/>
  <c r="O59" i="1" s="1"/>
  <c r="J17" i="1"/>
  <c r="Q17" i="1"/>
  <c r="Q11" i="1" s="1"/>
  <c r="H22" i="1"/>
  <c r="H11" i="1" s="1"/>
  <c r="H63" i="1" s="1"/>
  <c r="P22" i="1"/>
  <c r="J47" i="1"/>
  <c r="Q47" i="1"/>
  <c r="P46" i="1"/>
  <c r="K61" i="1"/>
  <c r="M61" i="1" s="1"/>
  <c r="O61" i="1" s="1"/>
  <c r="E20" i="1"/>
  <c r="G20" i="1" s="1"/>
  <c r="I20" i="1" s="1"/>
  <c r="K20" i="1" s="1"/>
  <c r="M20" i="1" s="1"/>
  <c r="O20" i="1" s="1"/>
  <c r="Q58" i="1"/>
  <c r="Q54" i="1" s="1"/>
  <c r="F46" i="1"/>
  <c r="J58" i="1"/>
  <c r="J54" i="1" s="1"/>
  <c r="J46" i="1" s="1"/>
  <c r="D11" i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E12" i="1"/>
  <c r="G12" i="1" s="1"/>
  <c r="I12" i="1" s="1"/>
  <c r="K12" i="1" s="1"/>
  <c r="M12" i="1" s="1"/>
  <c r="O12" i="1" s="1"/>
  <c r="F11" i="1"/>
  <c r="F63" i="1" s="1"/>
  <c r="J11" i="1"/>
  <c r="N11" i="1"/>
  <c r="N63" i="1" s="1"/>
  <c r="E14" i="1"/>
  <c r="G14" i="1" s="1"/>
  <c r="I14" i="1" s="1"/>
  <c r="K14" i="1" s="1"/>
  <c r="M14" i="1" s="1"/>
  <c r="O14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G55" i="1"/>
  <c r="I55" i="1" s="1"/>
  <c r="K55" i="1" s="1"/>
  <c r="M55" i="1" s="1"/>
  <c r="O55" i="1" s="1"/>
  <c r="E56" i="1"/>
  <c r="G56" i="1" s="1"/>
  <c r="I56" i="1" s="1"/>
  <c r="K56" i="1" s="1"/>
  <c r="M56" i="1" s="1"/>
  <c r="O56" i="1" s="1"/>
  <c r="C58" i="1"/>
  <c r="P27" i="1"/>
  <c r="C35" i="1"/>
  <c r="C28" i="1"/>
  <c r="C31" i="1"/>
  <c r="E31" i="1" s="1"/>
  <c r="G31" i="1" s="1"/>
  <c r="I31" i="1" s="1"/>
  <c r="K31" i="1" s="1"/>
  <c r="M31" i="1" s="1"/>
  <c r="O31" i="1" s="1"/>
  <c r="Q46" i="1" l="1"/>
  <c r="Q63" i="1" s="1"/>
  <c r="J63" i="1"/>
  <c r="L63" i="1"/>
  <c r="D63" i="1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54" i="1" l="1"/>
  <c r="G54" i="1" s="1"/>
  <c r="I54" i="1" s="1"/>
  <c r="K54" i="1" s="1"/>
  <c r="M54" i="1" s="1"/>
  <c r="O54" i="1" s="1"/>
  <c r="E53" i="1" l="1"/>
  <c r="G53" i="1" s="1"/>
  <c r="I53" i="1" s="1"/>
  <c r="K53" i="1" s="1"/>
  <c r="M53" i="1" s="1"/>
  <c r="O53" i="1" s="1"/>
  <c r="C52" i="1"/>
  <c r="E52" i="1" s="1"/>
  <c r="G52" i="1" s="1"/>
  <c r="I52" i="1" s="1"/>
  <c r="K52" i="1" s="1"/>
  <c r="M52" i="1" s="1"/>
  <c r="O52" i="1" s="1"/>
  <c r="E19" i="1" l="1"/>
  <c r="G19" i="1" s="1"/>
  <c r="I19" i="1" s="1"/>
  <c r="K19" i="1" s="1"/>
  <c r="M19" i="1" s="1"/>
  <c r="O19" i="1" s="1"/>
  <c r="C18" i="1"/>
  <c r="C17" i="1" s="1"/>
  <c r="C51" i="1"/>
  <c r="E51" i="1" s="1"/>
  <c r="G51" i="1" s="1"/>
  <c r="I51" i="1" s="1"/>
  <c r="K51" i="1" s="1"/>
  <c r="M51" i="1" s="1"/>
  <c r="O51" i="1" s="1"/>
  <c r="C11" i="1" l="1"/>
  <c r="E11" i="1" s="1"/>
  <c r="G11" i="1" s="1"/>
  <c r="I11" i="1" s="1"/>
  <c r="K11" i="1" s="1"/>
  <c r="M11" i="1" s="1"/>
  <c r="O11" i="1" s="1"/>
  <c r="E17" i="1"/>
  <c r="G17" i="1" s="1"/>
  <c r="I17" i="1" s="1"/>
  <c r="K17" i="1" s="1"/>
  <c r="M17" i="1" s="1"/>
  <c r="O17" i="1" s="1"/>
  <c r="C47" i="1"/>
  <c r="C46" i="1" s="1"/>
  <c r="E46" i="1" s="1"/>
  <c r="G46" i="1" s="1"/>
  <c r="I46" i="1" s="1"/>
  <c r="K46" i="1" s="1"/>
  <c r="M46" i="1" s="1"/>
  <c r="O46" i="1" s="1"/>
  <c r="E18" i="1"/>
  <c r="G18" i="1" s="1"/>
  <c r="I18" i="1" s="1"/>
  <c r="K18" i="1" s="1"/>
  <c r="M18" i="1" s="1"/>
  <c r="O18" i="1" s="1"/>
  <c r="E47" i="1" l="1"/>
  <c r="G47" i="1" s="1"/>
  <c r="I47" i="1" s="1"/>
  <c r="K47" i="1" s="1"/>
  <c r="M47" i="1" s="1"/>
  <c r="O47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<sst xmlns="http://schemas.openxmlformats.org/spreadsheetml/2006/main" count="135" uniqueCount="125">
  <si>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</si>
  <si>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</si>
  <si>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</si>
  <si>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</si>
  <si>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</si>
  <si>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</si>
  <si>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</si>
  <si>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</si>
  <si>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</si>
  <si>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</si>
  <si>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</si>
  <si>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</si>
  <si>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</si>
  <si>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</si>
  <si>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</si>
  <si>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</si>
  <si>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</si>
  <si>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</si>
  <si>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</si>
  <si>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</si>
  <si>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</si>
  <si>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</si>
  <si>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</si>
  <si>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</si>
  <si>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</si>
  <si>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</si>
  <si>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</si>
  <si>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</si>
  <si>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</si>
  <si>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</si>
  <si>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</si>
  <si>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</si>
  <si>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</si>
  <si>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</si>
  <si>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</si>
  <si>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</si>
  <si>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</si>
  <si>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</si>
  <si>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</si>
  <si>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</si>
  <si>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</si>
  <si>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</si>
  <si>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</si>
  <si>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</si>
  <si>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</si>
  <si>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</si>
  <si>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</si>
  <si>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</si>
  <si>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</si>
  <si>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</si>
  <si>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</si>
  <si>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</si>
  <si>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</si>
  <si>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</si>
  <si>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</si>
  <si>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</si>
  <si>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</si>
  <si>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</si>
  <si>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</si>
  <si>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</si>
  <si>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</si>
  <si>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</si>
  <si>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</si>
  <si>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</si>
  <si>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</si>
  <si>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</si>
  <si>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</si>
  <si>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</si>
  <si>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</si>
  <si>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</si>
  <si>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</si>
  <si>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</si>
  <si>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</si>
  <si>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</si>
  <si>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</si>
  <si>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</si>
  <si>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</si>
  <si>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</si>
  <si>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</si>
  <si>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</si>
  <si>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</si>
  <si>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</si>
  <si>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</si>
  <si>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</si>
  <si>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</si>
  <si>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</si>
  <si>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</si>
  <si>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</si>
  <si>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</si>
  <si>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</si>
  <si>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</si>
  <si>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</si>
  <si>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</si>
  <si>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</si>
  <si>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</si>
  <si>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</si>
  <si>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</si>
  <si>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</si>
  <si>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</si>
  <si>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</si>
  <si>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</si>
  <si>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</si>
  <si>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</si>
  <si>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</si>
  <si>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</si>
  <si>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</si>
  <si>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</si>
  <si>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</si>
  <si>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</si>
  <si>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</si>
  <si>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Приложение 15</t>
  </si>
  <si>
    <t>Сумма на 2020 год  (тыс.рублей)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</si>
  <si>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</si>
  <si>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</si>
  <si>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</si>
  <si>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</si>
  <si>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</si>
  <si>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</si>
  <si>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</si>
  <si>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</si>
  <si>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</si>
  <si>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</si>
  <si>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</si>
  <si>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2020 год</t>
  </si>
  <si>
    <t>от " 29" 11 2019 № 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</si>
</sst>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8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topLeftCell="A22" zoomScaleNormal="100" workbookViewId="0">
      <selection activeCell="A4" sqref="A4"/>
    </sheetView>
  </sheetViews>
  <sheetFormatPr defaultRowHeight="15" x14ac:dyDescent="0.25"/>
  <cols>
    <col min="1" max="1" width="67" style="3" customWidth="1"/>
    <col min="2" max="2" width="29.7109375" style="3" customWidth="1"/>
    <col min="3" max="3" width="17.5703125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7" s="1" customFormat="1" ht="15.75" x14ac:dyDescent="0.25">
      <c r="C1" s="37" t="s">
        <v>110</v>
      </c>
      <c r="E1" s="2"/>
      <c r="G1" s="2"/>
      <c r="I1" s="2"/>
      <c r="K1" s="2"/>
      <c r="M1" s="2"/>
      <c r="O1" s="2"/>
    </row>
    <row r="2" spans="1:17" s="1" customFormat="1" ht="15.75" x14ac:dyDescent="0.25">
      <c r="C2" s="37" t="s">
        <v>0</v>
      </c>
      <c r="E2" s="2"/>
      <c r="G2" s="2"/>
      <c r="I2" s="2"/>
      <c r="K2" s="2"/>
      <c r="M2" s="2"/>
      <c r="O2" s="2"/>
    </row>
    <row r="3" spans="1:17" x14ac:dyDescent="0.25">
      <c r="C3" s="32" t="s">
        <v>1</v>
      </c>
    </row>
    <row r="4" spans="1:17" s="1" customFormat="1" ht="15.75" x14ac:dyDescent="0.25">
      <c r="C4" s="37" t="s">
        <v>124</v>
      </c>
      <c r="E4" s="2"/>
      <c r="G4" s="2"/>
      <c r="I4" s="2"/>
      <c r="K4" s="2"/>
      <c r="M4" s="2"/>
      <c r="O4" s="2"/>
    </row>
    <row r="6" spans="1:17" ht="27.75" customHeight="1" x14ac:dyDescent="0.25">
      <c r="A6" s="39" t="s">
        <v>123</v>
      </c>
      <c r="B6" s="39"/>
      <c r="C6" s="39"/>
    </row>
    <row r="7" spans="1:17" x14ac:dyDescent="0.25">
      <c r="A7" s="40"/>
      <c r="B7" s="40"/>
      <c r="C7" s="40"/>
    </row>
    <row r="8" spans="1:17" x14ac:dyDescent="0.25">
      <c r="A8" s="41" t="s">
        <v>2</v>
      </c>
      <c r="B8" s="42" t="s">
        <v>3</v>
      </c>
      <c r="C8" s="38" t="s">
        <v>111</v>
      </c>
      <c r="D8" s="43" t="s">
        <v>4</v>
      </c>
      <c r="E8" s="38"/>
      <c r="F8" s="43" t="s">
        <v>5</v>
      </c>
      <c r="G8" s="38"/>
      <c r="H8" s="43" t="s">
        <v>6</v>
      </c>
      <c r="I8" s="38"/>
      <c r="J8" s="43" t="s">
        <v>7</v>
      </c>
      <c r="K8" s="38"/>
      <c r="L8" s="43" t="s">
        <v>8</v>
      </c>
      <c r="M8" s="38"/>
      <c r="N8" s="43" t="s">
        <v>9</v>
      </c>
      <c r="O8" s="38" t="s">
        <v>10</v>
      </c>
      <c r="P8" s="38" t="s">
        <v>11</v>
      </c>
      <c r="Q8" s="38" t="s">
        <v>12</v>
      </c>
    </row>
    <row r="9" spans="1:17" x14ac:dyDescent="0.25">
      <c r="A9" s="41"/>
      <c r="B9" s="42"/>
      <c r="C9" s="38"/>
      <c r="D9" s="44"/>
      <c r="E9" s="38"/>
      <c r="F9" s="44"/>
      <c r="G9" s="38"/>
      <c r="H9" s="44"/>
      <c r="I9" s="38"/>
      <c r="J9" s="44"/>
      <c r="K9" s="38"/>
      <c r="L9" s="44"/>
      <c r="M9" s="38"/>
      <c r="N9" s="44"/>
      <c r="O9" s="38"/>
      <c r="P9" s="38"/>
      <c r="Q9" s="38"/>
    </row>
    <row r="10" spans="1:17" s="8" customFormat="1" x14ac:dyDescent="0.25">
      <c r="A10" s="4">
        <v>1</v>
      </c>
      <c r="B10" s="5">
        <v>2</v>
      </c>
      <c r="C10" s="6" t="s">
        <v>13</v>
      </c>
      <c r="D10" s="7"/>
      <c r="E10" s="6" t="s">
        <v>13</v>
      </c>
      <c r="F10" s="7"/>
      <c r="G10" s="6" t="s">
        <v>13</v>
      </c>
      <c r="H10" s="7"/>
      <c r="I10" s="6" t="s">
        <v>13</v>
      </c>
      <c r="J10" s="7"/>
      <c r="K10" s="6" t="s">
        <v>13</v>
      </c>
      <c r="L10" s="7">
        <v>4</v>
      </c>
      <c r="M10" s="6" t="s">
        <v>14</v>
      </c>
      <c r="N10" s="7">
        <v>4</v>
      </c>
      <c r="O10" s="6" t="s">
        <v>14</v>
      </c>
      <c r="P10" s="6" t="s">
        <v>13</v>
      </c>
      <c r="Q10" s="6" t="s">
        <v>13</v>
      </c>
    </row>
    <row r="11" spans="1:17" ht="28.5" x14ac:dyDescent="0.25">
      <c r="A11" s="9" t="s">
        <v>15</v>
      </c>
      <c r="B11" s="10" t="s">
        <v>16</v>
      </c>
      <c r="C11" s="33">
        <f>SUM(C12+C17+C22)</f>
        <v>129932.8</v>
      </c>
      <c r="D11" s="11">
        <f t="shared" ref="D11" si="0">SUM(D12+D17+D22)</f>
        <v>0</v>
      </c>
      <c r="E11" s="12">
        <f t="shared" ref="E11:E63" si="1">SUM(C11+D11)</f>
        <v>129932.8</v>
      </c>
      <c r="F11" s="11">
        <f t="shared" ref="F11" si="2">SUM(F12+F17+F22)</f>
        <v>0</v>
      </c>
      <c r="G11" s="12">
        <f>SUM(E11:F11)</f>
        <v>129932.8</v>
      </c>
      <c r="H11" s="11">
        <f t="shared" ref="H11:J11" si="3">SUM(H12+H17+H22)</f>
        <v>0</v>
      </c>
      <c r="I11" s="12">
        <f>SUM(G11:H11)</f>
        <v>129932.8</v>
      </c>
      <c r="J11" s="11">
        <f t="shared" si="3"/>
        <v>0</v>
      </c>
      <c r="K11" s="12">
        <f>SUM(I11:J11)</f>
        <v>129932.8</v>
      </c>
      <c r="L11" s="11">
        <f t="shared" ref="L11:N11" si="4">SUM(L12+L17+L22)</f>
        <v>0</v>
      </c>
      <c r="M11" s="12">
        <f>SUM(K11:L11)</f>
        <v>129932.8</v>
      </c>
      <c r="N11" s="11">
        <f t="shared" si="4"/>
        <v>0</v>
      </c>
      <c r="O11" s="12">
        <f>SUM(M11:N11)</f>
        <v>129932.8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17</v>
      </c>
      <c r="B12" s="10" t="s">
        <v>18</v>
      </c>
      <c r="C12" s="33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19</v>
      </c>
      <c r="B13" s="14" t="s">
        <v>20</v>
      </c>
      <c r="C13" s="14" t="s">
        <v>21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21</v>
      </c>
      <c r="Q13" s="15" t="s">
        <v>21</v>
      </c>
    </row>
    <row r="14" spans="1:17" ht="45" x14ac:dyDescent="0.25">
      <c r="A14" s="13" t="s">
        <v>22</v>
      </c>
      <c r="B14" s="14" t="s">
        <v>23</v>
      </c>
      <c r="C14" s="34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24</v>
      </c>
      <c r="B15" s="14" t="s">
        <v>25</v>
      </c>
      <c r="C15" s="34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26</v>
      </c>
      <c r="B16" s="14" t="s">
        <v>27</v>
      </c>
      <c r="C16" s="34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28</v>
      </c>
      <c r="B17" s="10" t="s">
        <v>29</v>
      </c>
      <c r="C17" s="35">
        <f>SUM(C18+C20)</f>
        <v>129932.8</v>
      </c>
      <c r="D17" s="11">
        <f t="shared" ref="D17" si="18">SUM(D18+D20)</f>
        <v>0</v>
      </c>
      <c r="E17" s="12">
        <f t="shared" si="1"/>
        <v>129932.8</v>
      </c>
      <c r="F17" s="11">
        <f t="shared" ref="F17" si="19">SUM(F18+F20)</f>
        <v>0</v>
      </c>
      <c r="G17" s="12">
        <f t="shared" si="7"/>
        <v>129932.8</v>
      </c>
      <c r="H17" s="11">
        <f t="shared" ref="H17:J17" si="20">SUM(H18+H20)</f>
        <v>0</v>
      </c>
      <c r="I17" s="12">
        <f t="shared" si="9"/>
        <v>129932.8</v>
      </c>
      <c r="J17" s="11">
        <f t="shared" si="20"/>
        <v>0</v>
      </c>
      <c r="K17" s="12">
        <f t="shared" si="10"/>
        <v>129932.8</v>
      </c>
      <c r="L17" s="11">
        <f t="shared" ref="L17:N17" si="21">SUM(L18+L20)</f>
        <v>0</v>
      </c>
      <c r="M17" s="12">
        <f t="shared" si="12"/>
        <v>129932.8</v>
      </c>
      <c r="N17" s="11">
        <f t="shared" si="21"/>
        <v>0</v>
      </c>
      <c r="O17" s="12">
        <f t="shared" si="13"/>
        <v>129932.8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30</v>
      </c>
      <c r="B18" s="14" t="s">
        <v>31</v>
      </c>
      <c r="C18" s="36">
        <f>SUM(C19)</f>
        <v>129932.8</v>
      </c>
      <c r="D18" s="18">
        <f t="shared" ref="D18:N18" si="22">SUM(D19)</f>
        <v>0</v>
      </c>
      <c r="E18" s="12">
        <f t="shared" si="1"/>
        <v>129932.8</v>
      </c>
      <c r="F18" s="18">
        <f t="shared" si="22"/>
        <v>0</v>
      </c>
      <c r="G18" s="12">
        <f t="shared" si="7"/>
        <v>129932.8</v>
      </c>
      <c r="H18" s="18">
        <f t="shared" si="22"/>
        <v>0</v>
      </c>
      <c r="I18" s="12">
        <f t="shared" si="9"/>
        <v>129932.8</v>
      </c>
      <c r="J18" s="18">
        <f t="shared" si="22"/>
        <v>0</v>
      </c>
      <c r="K18" s="12">
        <f t="shared" si="10"/>
        <v>129932.8</v>
      </c>
      <c r="L18" s="18">
        <f t="shared" si="22"/>
        <v>0</v>
      </c>
      <c r="M18" s="12">
        <f t="shared" si="12"/>
        <v>129932.8</v>
      </c>
      <c r="N18" s="18">
        <f t="shared" si="22"/>
        <v>0</v>
      </c>
      <c r="O18" s="12">
        <f t="shared" si="13"/>
        <v>129932.8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32</v>
      </c>
      <c r="B19" s="14" t="s">
        <v>121</v>
      </c>
      <c r="C19" s="36">
        <v>129932.8</v>
      </c>
      <c r="D19" s="16"/>
      <c r="E19" s="12">
        <f t="shared" si="1"/>
        <v>129932.8</v>
      </c>
      <c r="F19" s="16"/>
      <c r="G19" s="12">
        <f t="shared" si="7"/>
        <v>129932.8</v>
      </c>
      <c r="H19" s="19"/>
      <c r="I19" s="12">
        <f t="shared" si="9"/>
        <v>129932.8</v>
      </c>
      <c r="J19" s="19"/>
      <c r="K19" s="12">
        <f t="shared" si="10"/>
        <v>129932.8</v>
      </c>
      <c r="L19" s="17"/>
      <c r="M19" s="12">
        <f t="shared" si="12"/>
        <v>129932.8</v>
      </c>
      <c r="N19" s="17"/>
      <c r="O19" s="12">
        <f t="shared" si="13"/>
        <v>129932.8</v>
      </c>
      <c r="P19" s="18">
        <v>198205.1</v>
      </c>
      <c r="Q19" s="18">
        <v>174438</v>
      </c>
    </row>
    <row r="20" spans="1:17" ht="30" x14ac:dyDescent="0.25">
      <c r="A20" s="13" t="s">
        <v>33</v>
      </c>
      <c r="B20" s="14" t="s">
        <v>34</v>
      </c>
      <c r="C20" s="36">
        <f>SUM(C21)</f>
        <v>0</v>
      </c>
      <c r="D20" s="18">
        <f t="shared" ref="D20:N20" si="23">SUM(D21)</f>
        <v>0</v>
      </c>
      <c r="E20" s="12">
        <f t="shared" si="1"/>
        <v>0</v>
      </c>
      <c r="F20" s="18">
        <f t="shared" si="23"/>
        <v>0</v>
      </c>
      <c r="G20" s="12">
        <f t="shared" si="7"/>
        <v>0</v>
      </c>
      <c r="H20" s="18">
        <f t="shared" si="23"/>
        <v>0</v>
      </c>
      <c r="I20" s="12">
        <f t="shared" si="9"/>
        <v>0</v>
      </c>
      <c r="J20" s="18">
        <f t="shared" si="23"/>
        <v>0</v>
      </c>
      <c r="K20" s="12">
        <f t="shared" si="10"/>
        <v>0</v>
      </c>
      <c r="L20" s="18">
        <f t="shared" si="23"/>
        <v>0</v>
      </c>
      <c r="M20" s="12">
        <f t="shared" si="12"/>
        <v>0</v>
      </c>
      <c r="N20" s="18">
        <f t="shared" si="23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35</v>
      </c>
      <c r="B21" s="14" t="s">
        <v>122</v>
      </c>
      <c r="C21" s="36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</row>
    <row r="22" spans="1:17" s="23" customFormat="1" ht="28.5" x14ac:dyDescent="0.25">
      <c r="A22" s="20" t="s">
        <v>36</v>
      </c>
      <c r="B22" s="21" t="s">
        <v>37</v>
      </c>
      <c r="C22" s="35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38</v>
      </c>
      <c r="B23" s="25" t="s">
        <v>39</v>
      </c>
      <c r="C23" s="3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40</v>
      </c>
      <c r="B24" s="25" t="s">
        <v>119</v>
      </c>
      <c r="C24" s="36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41</v>
      </c>
      <c r="B25" s="25" t="s">
        <v>42</v>
      </c>
      <c r="C25" s="3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43</v>
      </c>
      <c r="B26" s="25" t="s">
        <v>120</v>
      </c>
      <c r="C26" s="3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</row>
    <row r="27" spans="1:17" s="23" customFormat="1" ht="28.5" hidden="1" x14ac:dyDescent="0.25">
      <c r="A27" s="20" t="s">
        <v>44</v>
      </c>
      <c r="B27" s="21" t="s">
        <v>45</v>
      </c>
      <c r="C27" s="35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46</v>
      </c>
      <c r="B28" s="25" t="s">
        <v>47</v>
      </c>
      <c r="C28" s="3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48</v>
      </c>
      <c r="B29" s="25" t="s">
        <v>49</v>
      </c>
      <c r="C29" s="3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50</v>
      </c>
      <c r="B30" s="25" t="s">
        <v>51</v>
      </c>
      <c r="C30" s="3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52</v>
      </c>
      <c r="B31" s="25" t="s">
        <v>53</v>
      </c>
      <c r="C31" s="3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54</v>
      </c>
      <c r="B32" s="25" t="s">
        <v>55</v>
      </c>
      <c r="C32" s="3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56</v>
      </c>
      <c r="B33" s="25" t="s">
        <v>57</v>
      </c>
      <c r="C33" s="3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58</v>
      </c>
      <c r="B34" s="25" t="s">
        <v>59</v>
      </c>
      <c r="C34" s="3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60</v>
      </c>
      <c r="B35" s="25" t="s">
        <v>61</v>
      </c>
      <c r="C35" s="3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62</v>
      </c>
      <c r="B36" s="25" t="s">
        <v>63</v>
      </c>
      <c r="C36" s="3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64</v>
      </c>
      <c r="B37" s="25" t="s">
        <v>65</v>
      </c>
      <c r="C37" s="3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66</v>
      </c>
      <c r="B38" s="25" t="s">
        <v>67</v>
      </c>
      <c r="C38" s="3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68</v>
      </c>
      <c r="B39" s="25" t="s">
        <v>69</v>
      </c>
      <c r="C39" s="3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70</v>
      </c>
      <c r="B40" s="25" t="s">
        <v>71</v>
      </c>
      <c r="C40" s="3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72</v>
      </c>
      <c r="B41" s="25" t="s">
        <v>73</v>
      </c>
      <c r="C41" s="3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74</v>
      </c>
      <c r="B42" s="25" t="s">
        <v>75</v>
      </c>
      <c r="C42" s="3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76</v>
      </c>
      <c r="B43" s="25" t="s">
        <v>77</v>
      </c>
      <c r="C43" s="3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78</v>
      </c>
      <c r="B44" s="25" t="s">
        <v>79</v>
      </c>
      <c r="C44" s="3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80</v>
      </c>
      <c r="B45" s="25" t="s">
        <v>81</v>
      </c>
      <c r="C45" s="3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82</v>
      </c>
      <c r="B46" s="21" t="s">
        <v>83</v>
      </c>
      <c r="C46" s="35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84</v>
      </c>
      <c r="B47" s="25" t="s">
        <v>85</v>
      </c>
      <c r="C47" s="36">
        <f>C51+C48</f>
        <v>-4489680.0999999996</v>
      </c>
      <c r="D47" s="26">
        <f t="shared" ref="D47" si="34">D51+D48</f>
        <v>0</v>
      </c>
      <c r="E47" s="12">
        <f t="shared" si="1"/>
        <v>-4489680.0999999996</v>
      </c>
      <c r="F47" s="26">
        <f t="shared" ref="F47" si="35">F51+F48</f>
        <v>0</v>
      </c>
      <c r="G47" s="12">
        <f t="shared" si="7"/>
        <v>-4489680.0999999996</v>
      </c>
      <c r="H47" s="26">
        <f t="shared" ref="H47:J47" si="36">H51+H48</f>
        <v>0</v>
      </c>
      <c r="I47" s="12">
        <f t="shared" si="9"/>
        <v>-4489680.0999999996</v>
      </c>
      <c r="J47" s="26">
        <f t="shared" si="36"/>
        <v>0</v>
      </c>
      <c r="K47" s="12">
        <f t="shared" si="10"/>
        <v>-4489680.0999999996</v>
      </c>
      <c r="L47" s="26">
        <f t="shared" ref="L47:N47" si="37">L51+L48</f>
        <v>0</v>
      </c>
      <c r="M47" s="12">
        <f t="shared" si="12"/>
        <v>-4489680.0999999996</v>
      </c>
      <c r="N47" s="26">
        <f t="shared" si="37"/>
        <v>0</v>
      </c>
      <c r="O47" s="12">
        <f t="shared" si="13"/>
        <v>-4489680.0999999996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86</v>
      </c>
      <c r="B48" s="25" t="s">
        <v>87</v>
      </c>
      <c r="C48" s="36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88</v>
      </c>
      <c r="B49" s="25" t="s">
        <v>89</v>
      </c>
      <c r="C49" s="36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90</v>
      </c>
      <c r="B50" s="25" t="s">
        <v>91</v>
      </c>
      <c r="C50" s="36"/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92</v>
      </c>
      <c r="B51" s="25" t="s">
        <v>112</v>
      </c>
      <c r="C51" s="36">
        <f>C52</f>
        <v>-4489680.0999999996</v>
      </c>
      <c r="D51" s="30">
        <f t="shared" ref="D51:N52" si="39">D52</f>
        <v>0</v>
      </c>
      <c r="E51" s="12">
        <f t="shared" si="1"/>
        <v>-4489680.0999999996</v>
      </c>
      <c r="F51" s="30">
        <f t="shared" si="39"/>
        <v>0</v>
      </c>
      <c r="G51" s="12">
        <f t="shared" si="7"/>
        <v>-4489680.0999999996</v>
      </c>
      <c r="H51" s="30">
        <f t="shared" si="39"/>
        <v>0</v>
      </c>
      <c r="I51" s="12">
        <f t="shared" si="9"/>
        <v>-4489680.0999999996</v>
      </c>
      <c r="J51" s="30">
        <f t="shared" si="39"/>
        <v>0</v>
      </c>
      <c r="K51" s="12">
        <f t="shared" si="10"/>
        <v>-4489680.0999999996</v>
      </c>
      <c r="L51" s="26">
        <f t="shared" si="39"/>
        <v>0</v>
      </c>
      <c r="M51" s="12">
        <f t="shared" si="12"/>
        <v>-4489680.0999999996</v>
      </c>
      <c r="N51" s="26">
        <f t="shared" si="39"/>
        <v>0</v>
      </c>
      <c r="O51" s="12">
        <f t="shared" si="13"/>
        <v>-4489680.0999999996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93</v>
      </c>
      <c r="B52" s="25" t="s">
        <v>113</v>
      </c>
      <c r="C52" s="36">
        <f>C53</f>
        <v>-4489680.0999999996</v>
      </c>
      <c r="D52" s="30">
        <f t="shared" si="39"/>
        <v>0</v>
      </c>
      <c r="E52" s="12">
        <f t="shared" si="1"/>
        <v>-4489680.0999999996</v>
      </c>
      <c r="F52" s="30">
        <f t="shared" si="39"/>
        <v>0</v>
      </c>
      <c r="G52" s="12">
        <f t="shared" si="7"/>
        <v>-4489680.0999999996</v>
      </c>
      <c r="H52" s="30">
        <f t="shared" si="39"/>
        <v>0</v>
      </c>
      <c r="I52" s="12">
        <f t="shared" si="9"/>
        <v>-4489680.0999999996</v>
      </c>
      <c r="J52" s="30">
        <f t="shared" si="39"/>
        <v>0</v>
      </c>
      <c r="K52" s="12">
        <f t="shared" si="10"/>
        <v>-4489680.0999999996</v>
      </c>
      <c r="L52" s="26">
        <f t="shared" si="39"/>
        <v>0</v>
      </c>
      <c r="M52" s="12">
        <f t="shared" si="12"/>
        <v>-4489680.0999999996</v>
      </c>
      <c r="N52" s="26">
        <f t="shared" si="39"/>
        <v>0</v>
      </c>
      <c r="O52" s="12">
        <f t="shared" si="13"/>
        <v>-4489680.0999999996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94</v>
      </c>
      <c r="B53" s="25" t="s">
        <v>114</v>
      </c>
      <c r="C53" s="36">
        <f>-4359747.3-129932.8</f>
        <v>-4489680.0999999996</v>
      </c>
      <c r="D53" s="27"/>
      <c r="E53" s="12">
        <f t="shared" si="1"/>
        <v>-4489680.0999999996</v>
      </c>
      <c r="F53" s="27"/>
      <c r="G53" s="12">
        <f t="shared" si="7"/>
        <v>-4489680.0999999996</v>
      </c>
      <c r="H53" s="27"/>
      <c r="I53" s="12">
        <f t="shared" si="9"/>
        <v>-4489680.0999999996</v>
      </c>
      <c r="J53" s="27"/>
      <c r="K53" s="12">
        <f t="shared" si="10"/>
        <v>-4489680.0999999996</v>
      </c>
      <c r="L53" s="28"/>
      <c r="M53" s="12">
        <f t="shared" si="12"/>
        <v>-4489680.0999999996</v>
      </c>
      <c r="N53" s="28"/>
      <c r="O53" s="12">
        <f t="shared" si="13"/>
        <v>-4489680.0999999996</v>
      </c>
      <c r="P53" s="26">
        <v>-3442726.5</v>
      </c>
      <c r="Q53" s="26">
        <v>-3322774.2</v>
      </c>
    </row>
    <row r="54" spans="1:17" s="23" customFormat="1" x14ac:dyDescent="0.25">
      <c r="A54" s="24" t="s">
        <v>95</v>
      </c>
      <c r="B54" s="25" t="s">
        <v>96</v>
      </c>
      <c r="C54" s="36">
        <f>C55+C58</f>
        <v>4489680.0999999996</v>
      </c>
      <c r="D54" s="30">
        <f>SUM(D555+D58)</f>
        <v>0</v>
      </c>
      <c r="E54" s="12">
        <f t="shared" si="1"/>
        <v>4489680.0999999996</v>
      </c>
      <c r="F54" s="30">
        <f>SUM(F555+F58)</f>
        <v>0</v>
      </c>
      <c r="G54" s="12">
        <f t="shared" si="7"/>
        <v>4489680.0999999996</v>
      </c>
      <c r="H54" s="30">
        <f>SUM(H555+H58)</f>
        <v>0</v>
      </c>
      <c r="I54" s="12">
        <f t="shared" si="9"/>
        <v>4489680.0999999996</v>
      </c>
      <c r="J54" s="30">
        <f>SUM(J555+J58)</f>
        <v>0</v>
      </c>
      <c r="K54" s="12">
        <f t="shared" si="10"/>
        <v>4489680.0999999996</v>
      </c>
      <c r="L54" s="26">
        <f>SUM(L555+L58)</f>
        <v>0</v>
      </c>
      <c r="M54" s="12">
        <f t="shared" si="12"/>
        <v>4489680.0999999996</v>
      </c>
      <c r="N54" s="26">
        <f>SUM(N555+N58)</f>
        <v>0</v>
      </c>
      <c r="O54" s="12">
        <f t="shared" si="13"/>
        <v>4489680.0999999996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97</v>
      </c>
      <c r="B55" s="25" t="s">
        <v>98</v>
      </c>
      <c r="C55" s="36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99</v>
      </c>
      <c r="B56" s="25" t="s">
        <v>100</v>
      </c>
      <c r="C56" s="36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101</v>
      </c>
      <c r="B57" s="25" t="s">
        <v>102</v>
      </c>
      <c r="C57" s="3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103</v>
      </c>
      <c r="B58" s="25" t="s">
        <v>104</v>
      </c>
      <c r="C58" s="36">
        <f>C59-C61</f>
        <v>4489680.0999999996</v>
      </c>
      <c r="D58" s="26">
        <f t="shared" ref="D58" si="41">D59-D61</f>
        <v>0</v>
      </c>
      <c r="E58" s="12">
        <f t="shared" si="1"/>
        <v>4489680.0999999996</v>
      </c>
      <c r="F58" s="26">
        <f t="shared" ref="F58" si="42">F59-F61</f>
        <v>0</v>
      </c>
      <c r="G58" s="12">
        <f t="shared" si="7"/>
        <v>4489680.0999999996</v>
      </c>
      <c r="H58" s="26">
        <f t="shared" ref="H58:J58" si="43">H59-H61</f>
        <v>0</v>
      </c>
      <c r="I58" s="12">
        <f t="shared" si="9"/>
        <v>4489680.0999999996</v>
      </c>
      <c r="J58" s="26">
        <f t="shared" si="43"/>
        <v>0</v>
      </c>
      <c r="K58" s="12">
        <f t="shared" si="10"/>
        <v>4489680.0999999996</v>
      </c>
      <c r="L58" s="26">
        <f t="shared" ref="L58:N58" si="44">L59-L61</f>
        <v>0</v>
      </c>
      <c r="M58" s="12">
        <f t="shared" si="12"/>
        <v>4489680.0999999996</v>
      </c>
      <c r="N58" s="26">
        <f t="shared" si="44"/>
        <v>0</v>
      </c>
      <c r="O58" s="12">
        <f t="shared" si="13"/>
        <v>4489680.0999999996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105</v>
      </c>
      <c r="B59" s="25" t="s">
        <v>115</v>
      </c>
      <c r="C59" s="36">
        <f>SUM(C60)</f>
        <v>4489680.0999999996</v>
      </c>
      <c r="D59" s="26">
        <f t="shared" ref="D59:N59" si="45">SUM(D60)</f>
        <v>0</v>
      </c>
      <c r="E59" s="12">
        <f t="shared" si="1"/>
        <v>4489680.0999999996</v>
      </c>
      <c r="F59" s="26">
        <f t="shared" si="45"/>
        <v>0</v>
      </c>
      <c r="G59" s="12">
        <f t="shared" si="7"/>
        <v>4489680.0999999996</v>
      </c>
      <c r="H59" s="26">
        <f t="shared" si="45"/>
        <v>0</v>
      </c>
      <c r="I59" s="12">
        <f t="shared" si="9"/>
        <v>4489680.0999999996</v>
      </c>
      <c r="J59" s="26">
        <f t="shared" si="45"/>
        <v>0</v>
      </c>
      <c r="K59" s="12">
        <f t="shared" si="10"/>
        <v>4489680.0999999996</v>
      </c>
      <c r="L59" s="26">
        <f t="shared" si="45"/>
        <v>0</v>
      </c>
      <c r="M59" s="12">
        <f t="shared" si="12"/>
        <v>4489680.0999999996</v>
      </c>
      <c r="N59" s="26">
        <f t="shared" si="45"/>
        <v>0</v>
      </c>
      <c r="O59" s="12">
        <f t="shared" si="13"/>
        <v>4489680.0999999996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106</v>
      </c>
      <c r="B60" s="25" t="s">
        <v>116</v>
      </c>
      <c r="C60" s="36">
        <v>4489680.0999999996</v>
      </c>
      <c r="D60" s="27"/>
      <c r="E60" s="12">
        <f t="shared" si="1"/>
        <v>4489680.0999999996</v>
      </c>
      <c r="F60" s="27"/>
      <c r="G60" s="12">
        <f t="shared" si="7"/>
        <v>4489680.0999999996</v>
      </c>
      <c r="H60" s="27"/>
      <c r="I60" s="12">
        <f t="shared" si="9"/>
        <v>4489680.0999999996</v>
      </c>
      <c r="J60" s="27"/>
      <c r="K60" s="12">
        <f t="shared" si="10"/>
        <v>4489680.0999999996</v>
      </c>
      <c r="L60" s="28"/>
      <c r="M60" s="12">
        <f t="shared" si="12"/>
        <v>4489680.0999999996</v>
      </c>
      <c r="N60" s="28"/>
      <c r="O60" s="12">
        <f t="shared" si="13"/>
        <v>4489680.0999999996</v>
      </c>
      <c r="P60" s="26">
        <v>3442726.5</v>
      </c>
      <c r="Q60" s="26">
        <v>3322774.2</v>
      </c>
    </row>
    <row r="61" spans="1:17" s="23" customFormat="1" x14ac:dyDescent="0.25">
      <c r="A61" s="24" t="s">
        <v>103</v>
      </c>
      <c r="B61" s="25" t="s">
        <v>117</v>
      </c>
      <c r="C61" s="36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107</v>
      </c>
      <c r="B62" s="25" t="s">
        <v>118</v>
      </c>
      <c r="C62" s="3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ht="21" customHeight="1" x14ac:dyDescent="0.25">
      <c r="A63" s="9" t="s">
        <v>108</v>
      </c>
      <c r="B63" s="10" t="s">
        <v>109</v>
      </c>
      <c r="C63" s="33">
        <f>C11+C46</f>
        <v>129932.8</v>
      </c>
      <c r="D63" s="11">
        <f t="shared" ref="D63" si="47">D11+D46</f>
        <v>0</v>
      </c>
      <c r="E63" s="12">
        <f t="shared" si="1"/>
        <v>129932.8</v>
      </c>
      <c r="F63" s="18">
        <f t="shared" ref="F63" si="48">F11+F46</f>
        <v>0</v>
      </c>
      <c r="G63" s="12">
        <f t="shared" si="7"/>
        <v>129932.8</v>
      </c>
      <c r="H63" s="18">
        <f t="shared" ref="H63:J63" si="49">H11+H46</f>
        <v>0</v>
      </c>
      <c r="I63" s="12">
        <f t="shared" si="9"/>
        <v>129932.8</v>
      </c>
      <c r="J63" s="18">
        <f t="shared" si="49"/>
        <v>0</v>
      </c>
      <c r="K63" s="12">
        <f t="shared" si="10"/>
        <v>129932.8</v>
      </c>
      <c r="L63" s="18">
        <f t="shared" ref="L63:N63" si="50">L11+L46</f>
        <v>0</v>
      </c>
      <c r="M63" s="12">
        <f t="shared" si="12"/>
        <v>129932.8</v>
      </c>
      <c r="N63" s="18">
        <f t="shared" si="50"/>
        <v>0</v>
      </c>
      <c r="O63" s="12">
        <f t="shared" si="13"/>
        <v>129932.8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2019-12-01T07:51:21Z</dcterms:modified>
</cp:coreProperties>
</file>