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X:\ОТДЕЛ  ДОХОДОВ\ИСПОЛНЕНИЕ\исполнение 2026 год\1. исполнение за первый квартал\"/>
    </mc:Choice>
  </mc:AlternateContent>
  <bookViews>
    <workbookView xWindow="0" yWindow="0" windowWidth="25200" windowHeight="11985"/>
  </bookViews>
  <sheets>
    <sheet name="Доходы" sheetId="31" r:id="rId1"/>
  </sheets>
  <definedNames>
    <definedName name="_Date_">#REF!</definedName>
    <definedName name="_Otchet_Period_Source__AT_ObjectName">#REF!</definedName>
    <definedName name="_Period_">#REF!</definedName>
    <definedName name="а">#REF!</definedName>
    <definedName name="б">#REF!</definedName>
    <definedName name="д">#REF!</definedName>
    <definedName name="ддж">#REF!</definedName>
    <definedName name="Дох">#REF!</definedName>
    <definedName name="доходы">#REF!</definedName>
    <definedName name="Л">#REF!</definedName>
    <definedName name="округ">#REF!</definedName>
    <definedName name="пррнн">#REF!</definedName>
    <definedName name="ю">#REF!</definedName>
    <definedName name="я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E51" i="31" l="1"/>
  <c r="E47" i="31"/>
  <c r="E28" i="31"/>
  <c r="E16" i="31"/>
  <c r="D41" i="31" l="1"/>
  <c r="D40" i="31" s="1"/>
  <c r="D33" i="31"/>
  <c r="D25" i="31"/>
  <c r="D24" i="31" s="1"/>
  <c r="D18" i="31"/>
  <c r="D13" i="31"/>
  <c r="D10" i="31" s="1"/>
  <c r="D9" i="31" l="1"/>
  <c r="D8" i="31" s="1"/>
  <c r="C25" i="31"/>
  <c r="E46" i="31" l="1"/>
  <c r="E45" i="31"/>
  <c r="E44" i="31"/>
  <c r="E43" i="31"/>
  <c r="E39" i="31"/>
  <c r="E38" i="31"/>
  <c r="E37" i="31"/>
  <c r="E36" i="31"/>
  <c r="E35" i="31"/>
  <c r="E34" i="31"/>
  <c r="E32" i="31"/>
  <c r="E31" i="31"/>
  <c r="E30" i="31"/>
  <c r="E27" i="31"/>
  <c r="E22" i="31"/>
  <c r="E21" i="31"/>
  <c r="E20" i="31"/>
  <c r="E19" i="31"/>
  <c r="E17" i="31"/>
  <c r="E15" i="31"/>
  <c r="E14" i="31"/>
  <c r="E12" i="31"/>
  <c r="E11" i="31"/>
  <c r="C41" i="31" l="1"/>
  <c r="C40" i="31" s="1"/>
  <c r="C33" i="31"/>
  <c r="C18" i="31"/>
  <c r="E18" i="31" s="1"/>
  <c r="C13" i="31"/>
  <c r="E33" i="31" l="1"/>
  <c r="C24" i="31"/>
  <c r="E24" i="31" s="1"/>
  <c r="E41" i="31"/>
  <c r="E40" i="31"/>
  <c r="E25" i="31"/>
  <c r="C10" i="31"/>
  <c r="E10" i="31" s="1"/>
  <c r="E13" i="31"/>
  <c r="C9" i="31" l="1"/>
  <c r="E9" i="31" s="1"/>
  <c r="C8" i="31" l="1"/>
  <c r="E8" i="31" s="1"/>
</calcChain>
</file>

<file path=xl/sharedStrings.xml><?xml version="1.0" encoding="utf-8"?>
<sst xmlns="http://schemas.openxmlformats.org/spreadsheetml/2006/main" count="95" uniqueCount="95">
  <si>
    <t>2</t>
  </si>
  <si>
    <t>3</t>
  </si>
  <si>
    <t>4</t>
  </si>
  <si>
    <t>5</t>
  </si>
  <si>
    <t>Налоговые доходы</t>
  </si>
  <si>
    <t>Неналоговые доходы</t>
  </si>
  <si>
    <t>Безвозмездные поступления</t>
  </si>
  <si>
    <t>иные межбюджетные трансферты</t>
  </si>
  <si>
    <t>(тыс.рублей)</t>
  </si>
  <si>
    <t>Вид дохода</t>
  </si>
  <si>
    <t>Всего доходов</t>
  </si>
  <si>
    <t>Налоговые  и неналоговые доходы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</si>
  <si>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</si>
  <si>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</si>
  <si>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Платежи при пользовании природными ресурсами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</si>
  <si>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</si>
  <si>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</si>
  <si>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</si>
  <si>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Государственная пошлина</t>
  </si>
  <si>
    <t>Безвозмездные поступления от государственных (муниципальных) организаций в бюджеты городских округов</t>
  </si>
  <si>
    <t>Безвозмездные поступления от негосударственных организаций в бюджеты городских округов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</si>
  <si>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</si>
  <si>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</si>
  <si>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Налог на имущество физических лиц</t>
  </si>
  <si>
    <t>Транспортный налог</t>
  </si>
  <si>
    <t>Земельный налог</t>
  </si>
  <si>
    <t>000 1 00 00000 00 0000 000</t>
  </si>
  <si>
    <t>000 1 01 02000 01 0000 110</t>
  </si>
  <si>
    <t>000 1 03 02000 01 0000 110</t>
  </si>
  <si>
    <t>000 1 05 00000 00 0000 000</t>
  </si>
  <si>
    <t>000 1 05 01000 01 0000 110</t>
  </si>
  <si>
    <t>000 1 05 02000 02 0000 110</t>
  </si>
  <si>
    <t>000 1 06 00000 00 0000 000</t>
  </si>
  <si>
    <t>000 1 06 01000 00 0000 110</t>
  </si>
  <si>
    <t>000 1 06 06000 00 0000 110</t>
  </si>
  <si>
    <t>000 1 08 00000 00 0000 000</t>
  </si>
  <si>
    <t>000 1 11 00000 00 0000 000</t>
  </si>
  <si>
    <t>000 1 12 00000 00 0000 000</t>
  </si>
  <si>
    <t>000 1 13 00000 00 0000 000</t>
  </si>
  <si>
    <t>000 1 14 00000 00 0000 000</t>
  </si>
  <si>
    <t>000 1 16 00000 00 0000 000</t>
  </si>
  <si>
    <t>000 1 17 00000 00 0000 000</t>
  </si>
  <si>
    <t>000 2 00 00000 00 0000 000</t>
  </si>
  <si>
    <t>000 2 02 00000 00 0000 000</t>
  </si>
  <si>
    <t>000 2 03 04099 04 0000 150</t>
  </si>
  <si>
    <t>000 2 02 10000 00 0000 150</t>
  </si>
  <si>
    <t>000 2 02 20000 00 0000 150</t>
  </si>
  <si>
    <t>000 2 02 30000 00 0000 150</t>
  </si>
  <si>
    <t>000 2 02 40000 00 0000 150</t>
  </si>
  <si>
    <t>000 2 04 04099 04 0000 150</t>
  </si>
  <si>
    <t>Код бюджетной классификации</t>
  </si>
  <si>
    <t>000 1 05 04000 02 0000 110</t>
  </si>
  <si>
    <t>Налог, взимаемый в связи с применением патентной системы налогообложения</t>
  </si>
  <si>
    <t>000 1 06 04000 02 0000 110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</si>
  <si>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</si>
  <si>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</si>
  <si>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</si>
  <si>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Доходы от оказания платных услуг и компенсации затрат государства</t>
  </si>
  <si>
    <t>000 1 09 00000 00 0000 000</t>
  </si>
  <si>
    <t>Задолженность и перерасчеты по отмененным налогам, сборам и иным платежам</t>
  </si>
  <si>
    <t xml:space="preserve"> 000 1 11 01000 00 0000 120</t>
  </si>
  <si>
    <t>000 1 11 05000 00 0000 120</t>
  </si>
  <si>
    <t>000 1 11 07000 00 0000 120</t>
  </si>
  <si>
    <t xml:space="preserve">000 1 11 09000 00 0000 120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</si>
  <si>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</si>
  <si>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</si>
  <si>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</si>
  <si>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</si>
  <si>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000 1 14 01000 00 0000 410</t>
  </si>
  <si>
    <t>000 1 14 02000 00 0000 000</t>
  </si>
  <si>
    <t>000 1 14 06000 00 0000 430</t>
  </si>
  <si>
    <t>000 1 14 06300 00 0000 430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</si>
  <si>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</si>
  <si>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   от    продажи    земельных    участков, находящихся в государственной 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</si>
  <si>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</si>
  <si>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в т.ч.</t>
  </si>
  <si>
    <t>Доходы от продажи материальных и нематериальных активов, в т.ч.</t>
  </si>
  <si>
    <t>Доходы от использования имущества, находящегося в государственной и муниципальной собственности, в т.ч.</t>
  </si>
  <si>
    <t>Налоги на имущество, в т.ч.</t>
  </si>
  <si>
    <t>Налоги на совокупный доход, в т.ч.</t>
  </si>
  <si>
    <t>000 1 05 03000 01 0000 110</t>
  </si>
  <si>
    <t>Единый сельскохозяйственный налог</t>
  </si>
  <si>
    <t>000 2 19 00000 04 0000 150</t>
  </si>
  <si>
    <t>Возврат остатков субсидий, субвенций и иных межбюджетных трансфертов, имеющих целевое назначение, прошлых лет из бюджетов гродских округов</t>
  </si>
  <si>
    <t>Темп роста (снижения), 
%</t>
  </si>
  <si>
    <t>Доходы бюджетов городских округов от возврата бюджетными учреждениями остатков субсидий прошлых лет</t>
  </si>
  <si>
    <t>000 2 18 04010 04 0000 150</t>
  </si>
  <si>
    <t>Исполнение за 1 квартал 2025 года</t>
  </si>
  <si>
    <t>000 1 11 05300 04 0000 120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</si>
  <si>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</si>
  <si>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Доходы от продажи квартир</t>
  </si>
  <si>
    <t xml:space="preserve">Сведения о поступлении доходов в бюджет городского округа Мегион ХМАО-Югры по видам доходов за первый квартал 2026 года  в сравнении с соответствующим периодом прошлого года </t>
  </si>
  <si>
    <t>Исполнение за 1 квартал 2026 года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</si>
  <si>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</si>
  <si>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000 2 08 04000 04 0000 150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</si>
</sst>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.0_р_._-;\-* #,##0.0_р_._-;_-* &quot;-&quot;?_р_._-;_-@_-"/>
    <numFmt numFmtId="166" formatCode="_(* #,##0.00_);_(* \(#,##0.00\);_(* &quot;-&quot;??_);_(@_)"/>
    <numFmt numFmtId="167" formatCode="#,##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>
      <alignment wrapText="1"/>
    </xf>
    <xf numFmtId="49" fontId="9" fillId="0" borderId="4">
      <alignment horizontal="left" vertical="top" wrapText="1"/>
    </xf>
    <xf numFmtId="166" fontId="4" fillId="0" borderId="0" applyFont="0" applyFill="0" applyBorder="0" applyAlignment="0" applyProtection="0"/>
  </cellStyleXfs>
  <cellXfs count="41">
    <xf numFmtId="0" fontId="0" fillId="0" borderId="0" xfId="0"/>
    <xf numFmtId="0" fontId="6" fillId="2" borderId="0" xfId="56" applyFont="1" applyFill="1">
      <alignment wrapText="1"/>
    </xf>
    <xf numFmtId="0" fontId="10" fillId="2" borderId="5" xfId="0" applyFont="1" applyFill="1" applyBorder="1" applyAlignment="1">
      <alignment horizontal="center" vertical="center"/>
    </xf>
    <xf numFmtId="0" fontId="6" fillId="2" borderId="0" xfId="56" applyFont="1" applyFill="1" applyAlignment="1">
      <alignment vertical="center" wrapText="1"/>
    </xf>
    <xf numFmtId="0" fontId="6" fillId="2" borderId="0" xfId="56" applyFont="1" applyFill="1" applyAlignment="1">
      <alignment horizontal="center" vertical="center" wrapText="1"/>
    </xf>
    <xf numFmtId="165" fontId="6" fillId="2" borderId="0" xfId="56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167" fontId="12" fillId="2" borderId="1" xfId="53" applyNumberFormat="1" applyFont="1" applyFill="1" applyBorder="1" applyAlignment="1">
      <alignment horizontal="center" vertical="center" wrapText="1"/>
    </xf>
    <xf numFmtId="167" fontId="6" fillId="2" borderId="1" xfId="53" applyNumberFormat="1" applyFont="1" applyFill="1" applyBorder="1" applyAlignment="1">
      <alignment horizontal="center" vertical="center" wrapText="1"/>
    </xf>
    <xf numFmtId="167" fontId="7" fillId="2" borderId="1" xfId="53" applyNumberFormat="1" applyFont="1" applyFill="1" applyBorder="1" applyAlignment="1">
      <alignment horizontal="center" vertical="center" wrapText="1"/>
    </xf>
    <xf numFmtId="167" fontId="6" fillId="2" borderId="1" xfId="58" applyNumberFormat="1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center" vertical="center"/>
    </xf>
    <xf numFmtId="49" fontId="6" fillId="2" borderId="3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49" fontId="7" fillId="2" borderId="3" xfId="56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56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56" applyFont="1" applyFill="1" applyBorder="1" applyAlignment="1">
      <alignment horizontal="left" vertical="center" wrapText="1"/>
    </xf>
    <xf numFmtId="0" fontId="12" fillId="2" borderId="1" xfId="56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4" xfId="57" applyFont="1" applyFill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vertical="center" wrapText="1"/>
    </xf>
    <xf numFmtId="0" fontId="6" fillId="2" borderId="1" xfId="56" applyFont="1" applyFill="1" applyBorder="1" applyAlignment="1">
      <alignment vertical="center" wrapText="1"/>
    </xf>
    <xf numFmtId="0" fontId="6" fillId="2" borderId="1" xfId="56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vertical="top" wrapText="1"/>
    </xf>
    <xf numFmtId="167" fontId="15" fillId="2" borderId="1" xfId="53" applyNumberFormat="1" applyFont="1" applyFill="1" applyBorder="1" applyAlignment="1">
      <alignment horizontal="center" vertical="center" wrapText="1"/>
    </xf>
    <xf numFmtId="0" fontId="6" fillId="2" borderId="2" xfId="56" applyFont="1" applyFill="1" applyBorder="1" applyAlignment="1">
      <alignment horizontal="center" vertical="center" wrapText="1"/>
    </xf>
    <xf numFmtId="0" fontId="6" fillId="2" borderId="3" xfId="56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9" fontId="6" fillId="2" borderId="2" xfId="56" applyNumberFormat="1" applyFont="1" applyFill="1" applyBorder="1" applyAlignment="1">
      <alignment horizontal="center" vertical="center" wrapText="1"/>
    </xf>
    <xf numFmtId="49" fontId="6" fillId="2" borderId="3" xfId="56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59">
    <cellStyle name="Normal" xfId="52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30"/>
    <cellStyle name="Обычный 19" xfId="54"/>
    <cellStyle name="Обычный 2" xfId="9"/>
    <cellStyle name="Обычный 2 10" xfId="25"/>
    <cellStyle name="Обычный 2 11" xfId="26"/>
    <cellStyle name="Обычный 2 12" xfId="27"/>
    <cellStyle name="Обычный 2 13" xfId="28"/>
    <cellStyle name="Обычный 2 14" xfId="29"/>
    <cellStyle name="Обычный 2 15" xfId="31"/>
    <cellStyle name="Обычный 2 16" xfId="32"/>
    <cellStyle name="Обычный 2 17" xfId="33"/>
    <cellStyle name="Обычный 2 18" xfId="34"/>
    <cellStyle name="Обычный 2 19" xfId="35"/>
    <cellStyle name="Обычный 2 2" xfId="17"/>
    <cellStyle name="Обычный 2 20" xfId="36"/>
    <cellStyle name="Обычный 2 21" xfId="37"/>
    <cellStyle name="Обычный 2 22" xfId="38"/>
    <cellStyle name="Обычный 2 23" xfId="39"/>
    <cellStyle name="Обычный 2 24" xfId="40"/>
    <cellStyle name="Обычный 2 25" xfId="41"/>
    <cellStyle name="Обычный 2 26" xfId="42"/>
    <cellStyle name="Обычный 2 27" xfId="43"/>
    <cellStyle name="Обычный 2 28" xfId="44"/>
    <cellStyle name="Обычный 2 29" xfId="45"/>
    <cellStyle name="Обычный 2 3" xfId="18"/>
    <cellStyle name="Обычный 2 30" xfId="46"/>
    <cellStyle name="Обычный 2 31" xfId="47"/>
    <cellStyle name="Обычный 2 32" xfId="48"/>
    <cellStyle name="Обычный 2 33" xfId="49"/>
    <cellStyle name="Обычный 2 34" xfId="50"/>
    <cellStyle name="Обычный 2 35" xfId="51"/>
    <cellStyle name="Обычный 2 4" xfId="19"/>
    <cellStyle name="Обычный 2 5" xfId="20"/>
    <cellStyle name="Обычный 2 6" xfId="21"/>
    <cellStyle name="Обычный 2 7" xfId="22"/>
    <cellStyle name="Обычный 2 8" xfId="23"/>
    <cellStyle name="Обычный 2 9" xfId="24"/>
    <cellStyle name="Обычный 20" xfId="55"/>
    <cellStyle name="Обычный 21" xfId="56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Свойства элементов измерения [печать]" xfId="57"/>
    <cellStyle name="Финансовый" xfId="53" builtinId="3"/>
    <cellStyle name="Финансовый_Лист1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Normal="100" workbookViewId="0">
      <selection activeCell="C32" sqref="C32"/>
    </sheetView>
  </sheetViews>
  <sheetFormatPr defaultColWidth="8.85546875" defaultRowHeight="12.75" x14ac:dyDescent="0.2"/>
  <cols>
    <col min="1" max="1" width="24.42578125" style="4" customWidth="1"/>
    <col min="2" max="2" width="65.42578125" style="3" customWidth="1"/>
    <col min="3" max="3" width="16.28515625" style="4" customWidth="1"/>
    <col min="4" max="4" width="16" style="4" customWidth="1"/>
    <col min="5" max="5" width="17.28515625" style="4" customWidth="1"/>
    <col min="6" max="6" width="8.85546875" style="1" customWidth="1"/>
    <col min="7" max="16384" width="8.85546875" style="1"/>
  </cols>
  <sheetData>
    <row r="1" spans="1:5" ht="18.75" customHeight="1" x14ac:dyDescent="0.2">
      <c r="E1" s="5"/>
    </row>
    <row r="3" spans="1:5" ht="33.75" customHeight="1" x14ac:dyDescent="0.2">
      <c r="A3" s="36" t="s">
        <v>91</v>
      </c>
      <c r="B3" s="36"/>
      <c r="C3" s="36"/>
      <c r="D3" s="36"/>
      <c r="E3" s="36"/>
    </row>
    <row r="4" spans="1:5" ht="12.75" customHeight="1" x14ac:dyDescent="0.2">
      <c r="B4" s="2"/>
      <c r="C4" s="2"/>
      <c r="D4" s="2"/>
      <c r="E4" s="6" t="s">
        <v>8</v>
      </c>
    </row>
    <row r="5" spans="1:5" ht="12.75" customHeight="1" x14ac:dyDescent="0.2">
      <c r="A5" s="34" t="s">
        <v>50</v>
      </c>
      <c r="B5" s="37" t="s">
        <v>9</v>
      </c>
      <c r="C5" s="39" t="s">
        <v>92</v>
      </c>
      <c r="D5" s="39" t="s">
        <v>87</v>
      </c>
      <c r="E5" s="39" t="s">
        <v>84</v>
      </c>
    </row>
    <row r="6" spans="1:5" ht="45" customHeight="1" x14ac:dyDescent="0.2">
      <c r="A6" s="35"/>
      <c r="B6" s="38"/>
      <c r="C6" s="40"/>
      <c r="D6" s="40"/>
      <c r="E6" s="40"/>
    </row>
    <row r="7" spans="1:5" x14ac:dyDescent="0.2">
      <c r="A7" s="15">
        <v>1</v>
      </c>
      <c r="B7" s="13" t="s">
        <v>0</v>
      </c>
      <c r="C7" s="14" t="s">
        <v>1</v>
      </c>
      <c r="D7" s="13" t="s">
        <v>2</v>
      </c>
      <c r="E7" s="14" t="s">
        <v>3</v>
      </c>
    </row>
    <row r="8" spans="1:5" x14ac:dyDescent="0.2">
      <c r="A8" s="15"/>
      <c r="B8" s="16" t="s">
        <v>10</v>
      </c>
      <c r="C8" s="10">
        <f>SUM(C9+C40)</f>
        <v>1328315.3999999999</v>
      </c>
      <c r="D8" s="10">
        <f>SUM(D9+D40)</f>
        <v>1460102.4</v>
      </c>
      <c r="E8" s="10">
        <f>C8/D8*100</f>
        <v>91</v>
      </c>
    </row>
    <row r="9" spans="1:5" x14ac:dyDescent="0.2">
      <c r="A9" s="17" t="s">
        <v>26</v>
      </c>
      <c r="B9" s="18" t="s">
        <v>11</v>
      </c>
      <c r="C9" s="10">
        <f>SUM(C10+C24)</f>
        <v>536138.1</v>
      </c>
      <c r="D9" s="10">
        <f>SUM(D10+D24)</f>
        <v>507333.2</v>
      </c>
      <c r="E9" s="10">
        <f>C9/D9*100</f>
        <v>105.7</v>
      </c>
    </row>
    <row r="10" spans="1:5" x14ac:dyDescent="0.2">
      <c r="A10" s="15"/>
      <c r="B10" s="18" t="s">
        <v>4</v>
      </c>
      <c r="C10" s="10">
        <f t="shared" ref="C10" si="0">SUM(C11+C12+C13+C18+C22)</f>
        <v>485552.6</v>
      </c>
      <c r="D10" s="10">
        <f t="shared" ref="D10" si="1">SUM(D11+D12+D13+D18+D22)</f>
        <v>409611.5</v>
      </c>
      <c r="E10" s="10">
        <f>C10/D10*100</f>
        <v>118.5</v>
      </c>
    </row>
    <row r="11" spans="1:5" ht="14.25" customHeight="1" x14ac:dyDescent="0.2">
      <c r="A11" s="19" t="s">
        <v>27</v>
      </c>
      <c r="B11" s="20" t="s">
        <v>12</v>
      </c>
      <c r="C11" s="7">
        <v>425612</v>
      </c>
      <c r="D11" s="7">
        <v>348307.9</v>
      </c>
      <c r="E11" s="9">
        <f>C11/D11*100</f>
        <v>122.2</v>
      </c>
    </row>
    <row r="12" spans="1:5" ht="27.75" customHeight="1" x14ac:dyDescent="0.2">
      <c r="A12" s="19" t="s">
        <v>28</v>
      </c>
      <c r="B12" s="20" t="s">
        <v>13</v>
      </c>
      <c r="C12" s="7">
        <v>5103.2</v>
      </c>
      <c r="D12" s="7">
        <v>5108.3</v>
      </c>
      <c r="E12" s="9">
        <f t="shared" ref="E12:E51" si="2">C12/D12*100</f>
        <v>99.9</v>
      </c>
    </row>
    <row r="13" spans="1:5" ht="18" customHeight="1" x14ac:dyDescent="0.2">
      <c r="A13" s="19" t="s">
        <v>29</v>
      </c>
      <c r="B13" s="21" t="s">
        <v>79</v>
      </c>
      <c r="C13" s="8">
        <f>SUM(C14:C17)</f>
        <v>30226.5</v>
      </c>
      <c r="D13" s="8">
        <f>SUM(D14:D17)</f>
        <v>33948.1</v>
      </c>
      <c r="E13" s="9">
        <f t="shared" si="2"/>
        <v>89</v>
      </c>
    </row>
    <row r="14" spans="1:5" ht="26.25" customHeight="1" x14ac:dyDescent="0.2">
      <c r="A14" s="19" t="s">
        <v>30</v>
      </c>
      <c r="B14" s="22" t="s">
        <v>21</v>
      </c>
      <c r="C14" s="7">
        <v>29851.9</v>
      </c>
      <c r="D14" s="7">
        <v>30617.9</v>
      </c>
      <c r="E14" s="9">
        <f t="shared" si="2"/>
        <v>97.5</v>
      </c>
    </row>
    <row r="15" spans="1:5" ht="19.5" customHeight="1" x14ac:dyDescent="0.2">
      <c r="A15" s="19" t="s">
        <v>31</v>
      </c>
      <c r="B15" s="22" t="s">
        <v>22</v>
      </c>
      <c r="C15" s="7">
        <v>0</v>
      </c>
      <c r="D15" s="7">
        <v>20.100000000000001</v>
      </c>
      <c r="E15" s="9">
        <f t="shared" si="2"/>
        <v>0</v>
      </c>
    </row>
    <row r="16" spans="1:5" ht="19.5" customHeight="1" x14ac:dyDescent="0.2">
      <c r="A16" s="19" t="s">
        <v>80</v>
      </c>
      <c r="B16" s="22" t="s">
        <v>81</v>
      </c>
      <c r="C16" s="7">
        <v>0</v>
      </c>
      <c r="D16" s="7">
        <v>9.5</v>
      </c>
      <c r="E16" s="9">
        <f t="shared" si="2"/>
        <v>0</v>
      </c>
    </row>
    <row r="17" spans="1:5" ht="23.25" customHeight="1" x14ac:dyDescent="0.2">
      <c r="A17" s="19" t="s">
        <v>51</v>
      </c>
      <c r="B17" s="22" t="s">
        <v>52</v>
      </c>
      <c r="C17" s="7">
        <v>374.6</v>
      </c>
      <c r="D17" s="7">
        <v>3300.6</v>
      </c>
      <c r="E17" s="9">
        <f t="shared" si="2"/>
        <v>11.3</v>
      </c>
    </row>
    <row r="18" spans="1:5" ht="19.5" customHeight="1" x14ac:dyDescent="0.2">
      <c r="A18" s="19" t="s">
        <v>32</v>
      </c>
      <c r="B18" s="21" t="s">
        <v>78</v>
      </c>
      <c r="C18" s="8">
        <f>SUM(C19:C21)</f>
        <v>13721.6</v>
      </c>
      <c r="D18" s="8">
        <f>SUM(D19:D21)</f>
        <v>13771.1</v>
      </c>
      <c r="E18" s="9">
        <f t="shared" si="2"/>
        <v>99.6</v>
      </c>
    </row>
    <row r="19" spans="1:5" ht="18.75" customHeight="1" x14ac:dyDescent="0.2">
      <c r="A19" s="19" t="s">
        <v>33</v>
      </c>
      <c r="B19" s="22" t="s">
        <v>23</v>
      </c>
      <c r="C19" s="7">
        <v>3264.4</v>
      </c>
      <c r="D19" s="7">
        <v>3119.8</v>
      </c>
      <c r="E19" s="9">
        <f t="shared" si="2"/>
        <v>104.6</v>
      </c>
    </row>
    <row r="20" spans="1:5" ht="18" customHeight="1" x14ac:dyDescent="0.2">
      <c r="A20" s="19" t="s">
        <v>53</v>
      </c>
      <c r="B20" s="22" t="s">
        <v>24</v>
      </c>
      <c r="C20" s="7">
        <v>5018.7</v>
      </c>
      <c r="D20" s="7">
        <v>4288.1000000000004</v>
      </c>
      <c r="E20" s="9">
        <f t="shared" si="2"/>
        <v>117</v>
      </c>
    </row>
    <row r="21" spans="1:5" ht="15" customHeight="1" x14ac:dyDescent="0.2">
      <c r="A21" s="19" t="s">
        <v>34</v>
      </c>
      <c r="B21" s="22" t="s">
        <v>25</v>
      </c>
      <c r="C21" s="7">
        <v>5438.5</v>
      </c>
      <c r="D21" s="7">
        <v>6363.2</v>
      </c>
      <c r="E21" s="9">
        <f t="shared" si="2"/>
        <v>85.5</v>
      </c>
    </row>
    <row r="22" spans="1:5" ht="15" customHeight="1" x14ac:dyDescent="0.2">
      <c r="A22" s="19" t="s">
        <v>35</v>
      </c>
      <c r="B22" s="20" t="s">
        <v>18</v>
      </c>
      <c r="C22" s="7">
        <v>10889.3</v>
      </c>
      <c r="D22" s="7">
        <v>8476.1</v>
      </c>
      <c r="E22" s="9">
        <f t="shared" si="2"/>
        <v>128.5</v>
      </c>
    </row>
    <row r="23" spans="1:5" ht="27" customHeight="1" x14ac:dyDescent="0.2">
      <c r="A23" s="19" t="s">
        <v>58</v>
      </c>
      <c r="B23" s="23" t="s">
        <v>59</v>
      </c>
      <c r="C23" s="9">
        <v>0</v>
      </c>
      <c r="D23" s="9">
        <v>0</v>
      </c>
      <c r="E23" s="9">
        <v>0</v>
      </c>
    </row>
    <row r="24" spans="1:5" x14ac:dyDescent="0.2">
      <c r="A24" s="15"/>
      <c r="B24" s="18" t="s">
        <v>5</v>
      </c>
      <c r="C24" s="10">
        <f>SUM(C25+C31+C32+C33+C38+C39)</f>
        <v>50585.5</v>
      </c>
      <c r="D24" s="10">
        <f>SUM(D25+D31+D32+D33+D38+D39)</f>
        <v>97721.7</v>
      </c>
      <c r="E24" s="10">
        <f t="shared" si="2"/>
        <v>51.8</v>
      </c>
    </row>
    <row r="25" spans="1:5" ht="30" customHeight="1" x14ac:dyDescent="0.2">
      <c r="A25" s="19" t="s">
        <v>36</v>
      </c>
      <c r="B25" s="24" t="s">
        <v>77</v>
      </c>
      <c r="C25" s="9">
        <f>SUM(C26+C27+C28+C29+C30)</f>
        <v>20966.099999999999</v>
      </c>
      <c r="D25" s="9">
        <f>SUM(D26+D27+D28+D29+D30)</f>
        <v>46531.3</v>
      </c>
      <c r="E25" s="9">
        <f t="shared" si="2"/>
        <v>45.1</v>
      </c>
    </row>
    <row r="26" spans="1:5" ht="38.25" hidden="1" customHeight="1" x14ac:dyDescent="0.2">
      <c r="A26" s="25" t="s">
        <v>60</v>
      </c>
      <c r="B26" s="26" t="s">
        <v>64</v>
      </c>
      <c r="C26" s="9">
        <v>0</v>
      </c>
      <c r="D26" s="9">
        <v>0</v>
      </c>
      <c r="E26" s="9">
        <v>0</v>
      </c>
    </row>
    <row r="27" spans="1:5" ht="64.5" customHeight="1" x14ac:dyDescent="0.2">
      <c r="A27" s="25" t="s">
        <v>61</v>
      </c>
      <c r="B27" s="26" t="s">
        <v>65</v>
      </c>
      <c r="C27" s="9">
        <v>17135</v>
      </c>
      <c r="D27" s="9">
        <v>41492</v>
      </c>
      <c r="E27" s="9">
        <f t="shared" si="2"/>
        <v>41.3</v>
      </c>
    </row>
    <row r="28" spans="1:5" ht="38.25" x14ac:dyDescent="0.2">
      <c r="A28" s="25" t="s">
        <v>88</v>
      </c>
      <c r="B28" s="26" t="s">
        <v>89</v>
      </c>
      <c r="C28" s="9">
        <v>0</v>
      </c>
      <c r="D28" s="9">
        <v>2</v>
      </c>
      <c r="E28" s="9">
        <f t="shared" si="2"/>
        <v>0</v>
      </c>
    </row>
    <row r="29" spans="1:5" ht="18" hidden="1" customHeight="1" x14ac:dyDescent="0.2">
      <c r="A29" s="25" t="s">
        <v>62</v>
      </c>
      <c r="B29" s="26" t="s">
        <v>66</v>
      </c>
      <c r="C29" s="9">
        <v>0</v>
      </c>
      <c r="D29" s="9">
        <v>0</v>
      </c>
      <c r="E29" s="9">
        <v>0</v>
      </c>
    </row>
    <row r="30" spans="1:5" ht="48" customHeight="1" x14ac:dyDescent="0.2">
      <c r="A30" s="25" t="s">
        <v>63</v>
      </c>
      <c r="B30" s="26" t="s">
        <v>67</v>
      </c>
      <c r="C30" s="9">
        <v>3831.1</v>
      </c>
      <c r="D30" s="9">
        <v>5037.3</v>
      </c>
      <c r="E30" s="9">
        <f t="shared" si="2"/>
        <v>76.099999999999994</v>
      </c>
    </row>
    <row r="31" spans="1:5" ht="21" customHeight="1" x14ac:dyDescent="0.2">
      <c r="A31" s="19" t="s">
        <v>37</v>
      </c>
      <c r="B31" s="20" t="s">
        <v>14</v>
      </c>
      <c r="C31" s="11">
        <v>0</v>
      </c>
      <c r="D31" s="11">
        <v>15495.9</v>
      </c>
      <c r="E31" s="9">
        <f t="shared" si="2"/>
        <v>0</v>
      </c>
    </row>
    <row r="32" spans="1:5" ht="21" customHeight="1" x14ac:dyDescent="0.2">
      <c r="A32" s="19" t="s">
        <v>38</v>
      </c>
      <c r="B32" s="20" t="s">
        <v>57</v>
      </c>
      <c r="C32" s="11">
        <v>4035.3</v>
      </c>
      <c r="D32" s="11">
        <v>888.3</v>
      </c>
      <c r="E32" s="9">
        <f t="shared" si="2"/>
        <v>454.3</v>
      </c>
    </row>
    <row r="33" spans="1:5" ht="27.75" customHeight="1" x14ac:dyDescent="0.2">
      <c r="A33" s="19" t="s">
        <v>39</v>
      </c>
      <c r="B33" s="21" t="s">
        <v>76</v>
      </c>
      <c r="C33" s="9">
        <f t="shared" ref="C33" si="3">SUM(C34+C35+C36+C37)</f>
        <v>23952.3</v>
      </c>
      <c r="D33" s="9">
        <f t="shared" ref="D33" si="4">SUM(D34+D35+D36+D37)</f>
        <v>33822.6</v>
      </c>
      <c r="E33" s="9">
        <f t="shared" si="2"/>
        <v>70.8</v>
      </c>
    </row>
    <row r="34" spans="1:5" ht="24.75" customHeight="1" x14ac:dyDescent="0.2">
      <c r="A34" s="25" t="s">
        <v>68</v>
      </c>
      <c r="B34" s="26" t="s">
        <v>90</v>
      </c>
      <c r="C34" s="12">
        <v>22083</v>
      </c>
      <c r="D34" s="12">
        <v>31682.6</v>
      </c>
      <c r="E34" s="9">
        <f t="shared" si="2"/>
        <v>69.7</v>
      </c>
    </row>
    <row r="35" spans="1:5" ht="64.5" customHeight="1" x14ac:dyDescent="0.2">
      <c r="A35" s="25" t="s">
        <v>69</v>
      </c>
      <c r="B35" s="27" t="s">
        <v>72</v>
      </c>
      <c r="C35" s="12">
        <v>486.4</v>
      </c>
      <c r="D35" s="12">
        <v>361.4</v>
      </c>
      <c r="E35" s="9">
        <f t="shared" si="2"/>
        <v>134.6</v>
      </c>
    </row>
    <row r="36" spans="1:5" ht="27.75" customHeight="1" x14ac:dyDescent="0.2">
      <c r="A36" s="25" t="s">
        <v>70</v>
      </c>
      <c r="B36" s="27" t="s">
        <v>73</v>
      </c>
      <c r="C36" s="12">
        <v>1343.6</v>
      </c>
      <c r="D36" s="12">
        <v>1254.5999999999999</v>
      </c>
      <c r="E36" s="9">
        <f t="shared" si="2"/>
        <v>107.1</v>
      </c>
    </row>
    <row r="37" spans="1:5" ht="52.5" customHeight="1" x14ac:dyDescent="0.2">
      <c r="A37" s="25" t="s">
        <v>71</v>
      </c>
      <c r="B37" s="28" t="s">
        <v>74</v>
      </c>
      <c r="C37" s="12">
        <v>39.299999999999997</v>
      </c>
      <c r="D37" s="12">
        <v>524</v>
      </c>
      <c r="E37" s="9">
        <f t="shared" si="2"/>
        <v>7.5</v>
      </c>
    </row>
    <row r="38" spans="1:5" ht="18.75" customHeight="1" x14ac:dyDescent="0.2">
      <c r="A38" s="19" t="s">
        <v>40</v>
      </c>
      <c r="B38" s="20" t="s">
        <v>15</v>
      </c>
      <c r="C38" s="7">
        <v>1675.2</v>
      </c>
      <c r="D38" s="7">
        <v>961.7</v>
      </c>
      <c r="E38" s="9">
        <f t="shared" si="2"/>
        <v>174.2</v>
      </c>
    </row>
    <row r="39" spans="1:5" ht="16.5" customHeight="1" x14ac:dyDescent="0.2">
      <c r="A39" s="19" t="s">
        <v>41</v>
      </c>
      <c r="B39" s="20" t="s">
        <v>16</v>
      </c>
      <c r="C39" s="7">
        <v>-43.4</v>
      </c>
      <c r="D39" s="7">
        <v>21.9</v>
      </c>
      <c r="E39" s="9">
        <f t="shared" si="2"/>
        <v>-198.2</v>
      </c>
    </row>
    <row r="40" spans="1:5" ht="15" customHeight="1" x14ac:dyDescent="0.2">
      <c r="A40" s="17" t="s">
        <v>42</v>
      </c>
      <c r="B40" s="29" t="s">
        <v>6</v>
      </c>
      <c r="C40" s="10">
        <f>SUM(C41+C47+C48+C49+C50+C51)</f>
        <v>792177.3</v>
      </c>
      <c r="D40" s="10">
        <f>SUM(D41+D47+D48+D50+D51)</f>
        <v>952769.2</v>
      </c>
      <c r="E40" s="10">
        <f t="shared" si="2"/>
        <v>83.1</v>
      </c>
    </row>
    <row r="41" spans="1:5" ht="27.75" customHeight="1" x14ac:dyDescent="0.2">
      <c r="A41" s="19" t="s">
        <v>43</v>
      </c>
      <c r="B41" s="30" t="s">
        <v>17</v>
      </c>
      <c r="C41" s="9">
        <f>SUM(C43+C44+C45+C46)</f>
        <v>797928.5</v>
      </c>
      <c r="D41" s="9">
        <f>SUM(D43+D44+D45+D46)</f>
        <v>952283.6</v>
      </c>
      <c r="E41" s="9">
        <f t="shared" si="2"/>
        <v>83.8</v>
      </c>
    </row>
    <row r="42" spans="1:5" x14ac:dyDescent="0.2">
      <c r="A42" s="15"/>
      <c r="B42" s="20" t="s">
        <v>75</v>
      </c>
      <c r="C42" s="9"/>
      <c r="D42" s="9"/>
      <c r="E42" s="9"/>
    </row>
    <row r="43" spans="1:5" ht="12.75" customHeight="1" x14ac:dyDescent="0.2">
      <c r="A43" s="19" t="s">
        <v>45</v>
      </c>
      <c r="B43" s="31" t="s">
        <v>54</v>
      </c>
      <c r="C43" s="7">
        <v>185345.6</v>
      </c>
      <c r="D43" s="7">
        <v>180259.5</v>
      </c>
      <c r="E43" s="9">
        <f t="shared" si="2"/>
        <v>102.8</v>
      </c>
    </row>
    <row r="44" spans="1:5" ht="12.75" customHeight="1" x14ac:dyDescent="0.2">
      <c r="A44" s="19" t="s">
        <v>46</v>
      </c>
      <c r="B44" s="31" t="s">
        <v>55</v>
      </c>
      <c r="C44" s="7">
        <v>16586.400000000001</v>
      </c>
      <c r="D44" s="7">
        <v>52895.8</v>
      </c>
      <c r="E44" s="9">
        <f t="shared" si="2"/>
        <v>31.4</v>
      </c>
    </row>
    <row r="45" spans="1:5" ht="12.75" customHeight="1" x14ac:dyDescent="0.2">
      <c r="A45" s="19" t="s">
        <v>47</v>
      </c>
      <c r="B45" s="31" t="s">
        <v>56</v>
      </c>
      <c r="C45" s="7">
        <v>577618.69999999995</v>
      </c>
      <c r="D45" s="7">
        <v>587785.19999999995</v>
      </c>
      <c r="E45" s="9">
        <f t="shared" si="2"/>
        <v>98.3</v>
      </c>
    </row>
    <row r="46" spans="1:5" ht="12.75" customHeight="1" x14ac:dyDescent="0.2">
      <c r="A46" s="19" t="s">
        <v>48</v>
      </c>
      <c r="B46" s="31" t="s">
        <v>7</v>
      </c>
      <c r="C46" s="7">
        <v>18377.8</v>
      </c>
      <c r="D46" s="7">
        <v>131343.1</v>
      </c>
      <c r="E46" s="9">
        <f t="shared" si="2"/>
        <v>14</v>
      </c>
    </row>
    <row r="47" spans="1:5" ht="27.75" customHeight="1" x14ac:dyDescent="0.2">
      <c r="A47" s="19" t="s">
        <v>44</v>
      </c>
      <c r="B47" s="26" t="s">
        <v>19</v>
      </c>
      <c r="C47" s="7">
        <v>0</v>
      </c>
      <c r="D47" s="7">
        <v>550</v>
      </c>
      <c r="E47" s="9">
        <f t="shared" si="2"/>
        <v>0</v>
      </c>
    </row>
    <row r="48" spans="1:5" ht="33" customHeight="1" x14ac:dyDescent="0.2">
      <c r="A48" s="19" t="s">
        <v>49</v>
      </c>
      <c r="B48" s="26" t="s">
        <v>20</v>
      </c>
      <c r="C48" s="9">
        <v>0</v>
      </c>
      <c r="D48" s="9">
        <v>0</v>
      </c>
      <c r="E48" s="9">
        <v>0</v>
      </c>
    </row>
    <row r="49" spans="1:5" ht="33" customHeight="1" x14ac:dyDescent="0.2">
      <c r="A49" s="19" t="s">
        <v>94</v>
      </c>
      <c r="B49" s="32" t="s">
        <v>93</v>
      </c>
      <c r="C49" s="33">
        <v>-2260</v>
      </c>
      <c r="D49" s="9">
        <v>0</v>
      </c>
      <c r="E49" s="9">
        <v>0</v>
      </c>
    </row>
    <row r="50" spans="1:5" ht="33" customHeight="1" x14ac:dyDescent="0.2">
      <c r="A50" s="19" t="s">
        <v>86</v>
      </c>
      <c r="B50" s="30" t="s">
        <v>85</v>
      </c>
      <c r="C50" s="9">
        <v>0</v>
      </c>
      <c r="D50" s="9">
        <v>0</v>
      </c>
      <c r="E50" s="9">
        <v>0</v>
      </c>
    </row>
    <row r="51" spans="1:5" ht="41.25" customHeight="1" x14ac:dyDescent="0.2">
      <c r="A51" s="19" t="s">
        <v>82</v>
      </c>
      <c r="B51" s="30" t="s">
        <v>83</v>
      </c>
      <c r="C51" s="33">
        <v>-3491.2</v>
      </c>
      <c r="D51" s="33">
        <v>-64.400000000000006</v>
      </c>
      <c r="E51" s="9">
        <f t="shared" si="2"/>
        <v>5421.1</v>
      </c>
    </row>
  </sheetData>
  <mergeCells count="6">
    <mergeCell ref="A5:A6"/>
    <mergeCell ref="A3:E3"/>
    <mergeCell ref="B5:B6"/>
    <mergeCell ref="C5:C6"/>
    <mergeCell ref="D5:D6"/>
    <mergeCell ref="E5:E6"/>
  </mergeCells>
  <pageMargins left="0.19685039370078741" right="0.11811023622047245" top="0.15748031496062992" bottom="0.15748031496062992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Серкина Татьяна Викторовна</cp:lastModifiedBy>
  <cp:lastPrinted>2026-04-13T10:10:59Z</cp:lastPrinted>
  <dcterms:created xsi:type="dcterms:W3CDTF">1999-06-18T11:49:53Z</dcterms:created>
  <dcterms:modified xsi:type="dcterms:W3CDTF">2026-04-13T10:13:17Z</dcterms:modified>
</cp:coreProperties>
</file>