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34 от 18.12.2020 (уточненный 407)\"/>
    </mc:Choice>
  </mc:AlternateContent>
  <bookViews>
    <workbookView xWindow="0" yWindow="0" windowWidth="13980" windowHeight="8340"/>
  </bookViews>
  <sheets>
    <sheet name="пр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/>
  <c r="I16" i="1"/>
  <c r="K16" i="1" s="1"/>
  <c r="M16" i="1" s="1"/>
  <c r="O16" i="1" s="1"/>
  <c r="C17" i="1"/>
  <c r="C15" i="1" s="1"/>
  <c r="D17" i="1"/>
  <c r="D15" i="1" s="1"/>
  <c r="D14" i="1" s="1"/>
  <c r="E17" i="1"/>
  <c r="G17" i="1" s="1"/>
  <c r="I17" i="1" s="1"/>
  <c r="F17" i="1"/>
  <c r="F15" i="1" s="1"/>
  <c r="H17" i="1"/>
  <c r="H15" i="1" s="1"/>
  <c r="J17" i="1"/>
  <c r="J15" i="1" s="1"/>
  <c r="J14" i="1" s="1"/>
  <c r="K17" i="1"/>
  <c r="M17" i="1" s="1"/>
  <c r="O17" i="1" s="1"/>
  <c r="L17" i="1"/>
  <c r="L15" i="1" s="1"/>
  <c r="L14" i="1" s="1"/>
  <c r="N17" i="1"/>
  <c r="N15" i="1" s="1"/>
  <c r="P17" i="1"/>
  <c r="P15" i="1" s="1"/>
  <c r="Q17" i="1"/>
  <c r="Q15" i="1" s="1"/>
  <c r="R17" i="1"/>
  <c r="R15" i="1" s="1"/>
  <c r="S17" i="1"/>
  <c r="S15" i="1" s="1"/>
  <c r="T17" i="1"/>
  <c r="T15" i="1" s="1"/>
  <c r="C18" i="1"/>
  <c r="E18" i="1"/>
  <c r="G18" i="1"/>
  <c r="I18" i="1" s="1"/>
  <c r="K18" i="1" s="1"/>
  <c r="M18" i="1" s="1"/>
  <c r="O18" i="1" s="1"/>
  <c r="P18" i="1"/>
  <c r="Q18" i="1"/>
  <c r="R18" i="1"/>
  <c r="S18" i="1"/>
  <c r="T18" i="1"/>
  <c r="E19" i="1"/>
  <c r="G19" i="1"/>
  <c r="I19" i="1"/>
  <c r="K19" i="1" s="1"/>
  <c r="M19" i="1" s="1"/>
  <c r="O19" i="1" s="1"/>
  <c r="J20" i="1"/>
  <c r="L20" i="1"/>
  <c r="C21" i="1"/>
  <c r="C20" i="1" s="1"/>
  <c r="E20" i="1" s="1"/>
  <c r="D21" i="1"/>
  <c r="D20" i="1" s="1"/>
  <c r="F21" i="1"/>
  <c r="F20" i="1" s="1"/>
  <c r="F14" i="1" s="1"/>
  <c r="H21" i="1"/>
  <c r="H20" i="1" s="1"/>
  <c r="J21" i="1"/>
  <c r="L21" i="1"/>
  <c r="N21" i="1"/>
  <c r="P21" i="1"/>
  <c r="Q21" i="1"/>
  <c r="R21" i="1"/>
  <c r="R20" i="1" s="1"/>
  <c r="R14" i="1" s="1"/>
  <c r="S21" i="1"/>
  <c r="S20" i="1" s="1"/>
  <c r="T21" i="1"/>
  <c r="T20" i="1" s="1"/>
  <c r="E22" i="1"/>
  <c r="G22" i="1"/>
  <c r="I22" i="1"/>
  <c r="K22" i="1" s="1"/>
  <c r="M22" i="1" s="1"/>
  <c r="O22" i="1" s="1"/>
  <c r="P22" i="1"/>
  <c r="C23" i="1"/>
  <c r="D23" i="1"/>
  <c r="E23" i="1"/>
  <c r="G23" i="1" s="1"/>
  <c r="I23" i="1" s="1"/>
  <c r="K23" i="1" s="1"/>
  <c r="M23" i="1" s="1"/>
  <c r="O23" i="1" s="1"/>
  <c r="F23" i="1"/>
  <c r="H23" i="1"/>
  <c r="J23" i="1"/>
  <c r="L23" i="1"/>
  <c r="N23" i="1"/>
  <c r="N20" i="1" s="1"/>
  <c r="P23" i="1"/>
  <c r="Q23" i="1"/>
  <c r="R23" i="1"/>
  <c r="S23" i="1"/>
  <c r="T23" i="1"/>
  <c r="E24" i="1"/>
  <c r="G24" i="1"/>
  <c r="I24" i="1" s="1"/>
  <c r="K24" i="1" s="1"/>
  <c r="M24" i="1" s="1"/>
  <c r="O24" i="1" s="1"/>
  <c r="C25" i="1"/>
  <c r="E25" i="1" s="1"/>
  <c r="G25" i="1" s="1"/>
  <c r="I25" i="1" s="1"/>
  <c r="K25" i="1" s="1"/>
  <c r="M25" i="1" s="1"/>
  <c r="O25" i="1" s="1"/>
  <c r="D25" i="1"/>
  <c r="F25" i="1"/>
  <c r="N25" i="1"/>
  <c r="P25" i="1"/>
  <c r="Q25" i="1"/>
  <c r="R25" i="1"/>
  <c r="S25" i="1"/>
  <c r="C26" i="1"/>
  <c r="E26" i="1" s="1"/>
  <c r="G26" i="1" s="1"/>
  <c r="I26" i="1" s="1"/>
  <c r="K26" i="1" s="1"/>
  <c r="M26" i="1" s="1"/>
  <c r="O26" i="1" s="1"/>
  <c r="D26" i="1"/>
  <c r="F26" i="1"/>
  <c r="H26" i="1"/>
  <c r="H25" i="1" s="1"/>
  <c r="J26" i="1"/>
  <c r="J25" i="1" s="1"/>
  <c r="L26" i="1"/>
  <c r="L25" i="1" s="1"/>
  <c r="N26" i="1"/>
  <c r="P26" i="1"/>
  <c r="Q26" i="1"/>
  <c r="R26" i="1"/>
  <c r="S26" i="1"/>
  <c r="T26" i="1"/>
  <c r="T25" i="1" s="1"/>
  <c r="E27" i="1"/>
  <c r="G27" i="1"/>
  <c r="I27" i="1" s="1"/>
  <c r="K27" i="1" s="1"/>
  <c r="M27" i="1" s="1"/>
  <c r="O27" i="1" s="1"/>
  <c r="C28" i="1"/>
  <c r="E28" i="1" s="1"/>
  <c r="G28" i="1" s="1"/>
  <c r="D28" i="1"/>
  <c r="F28" i="1"/>
  <c r="H28" i="1"/>
  <c r="I28" i="1"/>
  <c r="K28" i="1" s="1"/>
  <c r="M28" i="1" s="1"/>
  <c r="O28" i="1" s="1"/>
  <c r="J28" i="1"/>
  <c r="L28" i="1"/>
  <c r="N28" i="1"/>
  <c r="P28" i="1"/>
  <c r="Q28" i="1"/>
  <c r="R28" i="1"/>
  <c r="S28" i="1"/>
  <c r="T28" i="1"/>
  <c r="E29" i="1"/>
  <c r="G29" i="1"/>
  <c r="I29" i="1"/>
  <c r="K29" i="1" s="1"/>
  <c r="M29" i="1" s="1"/>
  <c r="O29" i="1" s="1"/>
  <c r="Q31" i="1"/>
  <c r="C32" i="1"/>
  <c r="C31" i="1" s="1"/>
  <c r="E32" i="1"/>
  <c r="G32" i="1" s="1"/>
  <c r="I32" i="1" s="1"/>
  <c r="K32" i="1" s="1"/>
  <c r="M32" i="1" s="1"/>
  <c r="O32" i="1"/>
  <c r="P32" i="1"/>
  <c r="P31" i="1" s="1"/>
  <c r="Q32" i="1"/>
  <c r="R32" i="1"/>
  <c r="R31" i="1" s="1"/>
  <c r="S32" i="1"/>
  <c r="S31" i="1" s="1"/>
  <c r="T32" i="1"/>
  <c r="T31" i="1" s="1"/>
  <c r="E33" i="1"/>
  <c r="G33" i="1"/>
  <c r="I33" i="1" s="1"/>
  <c r="K33" i="1" s="1"/>
  <c r="M33" i="1" s="1"/>
  <c r="O33" i="1" s="1"/>
  <c r="P34" i="1"/>
  <c r="C35" i="1"/>
  <c r="C34" i="1" s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P35" i="1"/>
  <c r="Q35" i="1"/>
  <c r="Q34" i="1" s="1"/>
  <c r="R35" i="1"/>
  <c r="R34" i="1" s="1"/>
  <c r="S35" i="1"/>
  <c r="S34" i="1" s="1"/>
  <c r="T35" i="1"/>
  <c r="T34" i="1" s="1"/>
  <c r="E36" i="1"/>
  <c r="G36" i="1"/>
  <c r="I36" i="1" s="1"/>
  <c r="K36" i="1" s="1"/>
  <c r="M36" i="1" s="1"/>
  <c r="O36" i="1" s="1"/>
  <c r="E37" i="1"/>
  <c r="G37" i="1" s="1"/>
  <c r="I37" i="1" s="1"/>
  <c r="K37" i="1" s="1"/>
  <c r="M37" i="1" s="1"/>
  <c r="O37" i="1"/>
  <c r="C39" i="1"/>
  <c r="C38" i="1" s="1"/>
  <c r="C37" i="1" s="1"/>
  <c r="E39" i="1"/>
  <c r="G39" i="1" s="1"/>
  <c r="I39" i="1" s="1"/>
  <c r="K39" i="1" s="1"/>
  <c r="M39" i="1" s="1"/>
  <c r="O39" i="1"/>
  <c r="P39" i="1"/>
  <c r="P38" i="1" s="1"/>
  <c r="Q39" i="1"/>
  <c r="Q38" i="1" s="1"/>
  <c r="R39" i="1"/>
  <c r="R38" i="1" s="1"/>
  <c r="S39" i="1"/>
  <c r="S38" i="1" s="1"/>
  <c r="S37" i="1" s="1"/>
  <c r="T39" i="1"/>
  <c r="T38" i="1" s="1"/>
  <c r="E40" i="1"/>
  <c r="G40" i="1"/>
  <c r="I40" i="1" s="1"/>
  <c r="K40" i="1" s="1"/>
  <c r="M40" i="1" s="1"/>
  <c r="O40" i="1" s="1"/>
  <c r="C41" i="1"/>
  <c r="E41" i="1" s="1"/>
  <c r="G41" i="1" s="1"/>
  <c r="I41" i="1" s="1"/>
  <c r="K41" i="1" s="1"/>
  <c r="M41" i="1" s="1"/>
  <c r="O41" i="1" s="1"/>
  <c r="P41" i="1"/>
  <c r="Q41" i="1"/>
  <c r="R41" i="1"/>
  <c r="S41" i="1"/>
  <c r="T41" i="1"/>
  <c r="E42" i="1"/>
  <c r="G42" i="1" s="1"/>
  <c r="I42" i="1" s="1"/>
  <c r="K42" i="1" s="1"/>
  <c r="M42" i="1" s="1"/>
  <c r="O42" i="1" s="1"/>
  <c r="E43" i="1"/>
  <c r="G43" i="1" s="1"/>
  <c r="I43" i="1" s="1"/>
  <c r="K43" i="1" s="1"/>
  <c r="M43" i="1" s="1"/>
  <c r="O43" i="1" s="1"/>
  <c r="C44" i="1"/>
  <c r="C43" i="1" s="1"/>
  <c r="E44" i="1"/>
  <c r="G44" i="1" s="1"/>
  <c r="I44" i="1" s="1"/>
  <c r="K44" i="1" s="1"/>
  <c r="M44" i="1" s="1"/>
  <c r="O44" i="1" s="1"/>
  <c r="P44" i="1"/>
  <c r="P43" i="1" s="1"/>
  <c r="Q44" i="1"/>
  <c r="Q43" i="1" s="1"/>
  <c r="R44" i="1"/>
  <c r="R43" i="1" s="1"/>
  <c r="S44" i="1"/>
  <c r="S43" i="1" s="1"/>
  <c r="T44" i="1"/>
  <c r="T43" i="1" s="1"/>
  <c r="E45" i="1"/>
  <c r="G45" i="1"/>
  <c r="I45" i="1" s="1"/>
  <c r="K45" i="1" s="1"/>
  <c r="M45" i="1" s="1"/>
  <c r="O45" i="1" s="1"/>
  <c r="E46" i="1"/>
  <c r="G46" i="1"/>
  <c r="I46" i="1" s="1"/>
  <c r="K46" i="1" s="1"/>
  <c r="M46" i="1" s="1"/>
  <c r="O46" i="1" s="1"/>
  <c r="E47" i="1"/>
  <c r="G47" i="1"/>
  <c r="I47" i="1" s="1"/>
  <c r="K47" i="1" s="1"/>
  <c r="M47" i="1" s="1"/>
  <c r="O47" i="1" s="1"/>
  <c r="E48" i="1"/>
  <c r="G48" i="1"/>
  <c r="I48" i="1"/>
  <c r="K48" i="1" s="1"/>
  <c r="M48" i="1" s="1"/>
  <c r="O48" i="1" s="1"/>
  <c r="C50" i="1"/>
  <c r="H51" i="1"/>
  <c r="L51" i="1"/>
  <c r="T51" i="1"/>
  <c r="C52" i="1"/>
  <c r="C51" i="1" s="1"/>
  <c r="D52" i="1"/>
  <c r="D51" i="1" s="1"/>
  <c r="E52" i="1"/>
  <c r="F52" i="1"/>
  <c r="F51" i="1" s="1"/>
  <c r="G52" i="1"/>
  <c r="I52" i="1" s="1"/>
  <c r="K52" i="1" s="1"/>
  <c r="M52" i="1" s="1"/>
  <c r="O52" i="1" s="1"/>
  <c r="H52" i="1"/>
  <c r="J52" i="1"/>
  <c r="J51" i="1" s="1"/>
  <c r="L52" i="1"/>
  <c r="N52" i="1"/>
  <c r="N51" i="1" s="1"/>
  <c r="P52" i="1"/>
  <c r="P51" i="1" s="1"/>
  <c r="Q52" i="1"/>
  <c r="Q51" i="1" s="1"/>
  <c r="R52" i="1"/>
  <c r="R51" i="1" s="1"/>
  <c r="S52" i="1"/>
  <c r="S51" i="1" s="1"/>
  <c r="T52" i="1"/>
  <c r="E53" i="1"/>
  <c r="G53" i="1"/>
  <c r="I53" i="1" s="1"/>
  <c r="K53" i="1" s="1"/>
  <c r="M53" i="1" s="1"/>
  <c r="O53" i="1" s="1"/>
  <c r="C54" i="1"/>
  <c r="F54" i="1"/>
  <c r="N54" i="1"/>
  <c r="N50" i="1" s="1"/>
  <c r="N49" i="1" s="1"/>
  <c r="R54" i="1"/>
  <c r="R50" i="1" s="1"/>
  <c r="S54" i="1"/>
  <c r="S50" i="1" s="1"/>
  <c r="C55" i="1"/>
  <c r="D55" i="1"/>
  <c r="D54" i="1" s="1"/>
  <c r="F55" i="1"/>
  <c r="H55" i="1"/>
  <c r="H54" i="1" s="1"/>
  <c r="J55" i="1"/>
  <c r="J54" i="1" s="1"/>
  <c r="L55" i="1"/>
  <c r="L54" i="1" s="1"/>
  <c r="L50" i="1" s="1"/>
  <c r="N55" i="1"/>
  <c r="P55" i="1"/>
  <c r="P54" i="1" s="1"/>
  <c r="P50" i="1" s="1"/>
  <c r="R55" i="1"/>
  <c r="S55" i="1"/>
  <c r="T55" i="1"/>
  <c r="T54" i="1" s="1"/>
  <c r="T50" i="1" s="1"/>
  <c r="E56" i="1"/>
  <c r="G56" i="1" s="1"/>
  <c r="I56" i="1" s="1"/>
  <c r="K56" i="1" s="1"/>
  <c r="M56" i="1" s="1"/>
  <c r="O56" i="1" s="1"/>
  <c r="P56" i="1"/>
  <c r="Q56" i="1"/>
  <c r="Q55" i="1" s="1"/>
  <c r="Q54" i="1" s="1"/>
  <c r="Q50" i="1" s="1"/>
  <c r="Q49" i="1" s="1"/>
  <c r="H57" i="1"/>
  <c r="N57" i="1"/>
  <c r="C58" i="1"/>
  <c r="E58" i="1" s="1"/>
  <c r="G58" i="1" s="1"/>
  <c r="I58" i="1" s="1"/>
  <c r="K58" i="1" s="1"/>
  <c r="M58" i="1" s="1"/>
  <c r="O58" i="1" s="1"/>
  <c r="D58" i="1"/>
  <c r="L58" i="1"/>
  <c r="Q58" i="1"/>
  <c r="Q57" i="1" s="1"/>
  <c r="T58" i="1"/>
  <c r="T57" i="1" s="1"/>
  <c r="C59" i="1"/>
  <c r="D59" i="1"/>
  <c r="E59" i="1"/>
  <c r="F59" i="1"/>
  <c r="F58" i="1" s="1"/>
  <c r="H59" i="1"/>
  <c r="H58" i="1" s="1"/>
  <c r="J59" i="1"/>
  <c r="J58" i="1" s="1"/>
  <c r="L59" i="1"/>
  <c r="N59" i="1"/>
  <c r="N58" i="1" s="1"/>
  <c r="Q59" i="1"/>
  <c r="R59" i="1"/>
  <c r="R58" i="1" s="1"/>
  <c r="S59" i="1"/>
  <c r="S58" i="1" s="1"/>
  <c r="S57" i="1" s="1"/>
  <c r="T59" i="1"/>
  <c r="E60" i="1"/>
  <c r="G60" i="1" s="1"/>
  <c r="I60" i="1" s="1"/>
  <c r="K60" i="1" s="1"/>
  <c r="M60" i="1" s="1"/>
  <c r="O60" i="1" s="1"/>
  <c r="P60" i="1"/>
  <c r="P59" i="1" s="1"/>
  <c r="P58" i="1" s="1"/>
  <c r="Q60" i="1"/>
  <c r="D61" i="1"/>
  <c r="D57" i="1" s="1"/>
  <c r="H61" i="1"/>
  <c r="P61" i="1"/>
  <c r="Q61" i="1"/>
  <c r="S61" i="1"/>
  <c r="T61" i="1"/>
  <c r="C62" i="1"/>
  <c r="D62" i="1"/>
  <c r="F62" i="1"/>
  <c r="F61" i="1" s="1"/>
  <c r="F57" i="1" s="1"/>
  <c r="H62" i="1"/>
  <c r="J62" i="1"/>
  <c r="L62" i="1"/>
  <c r="L61" i="1" s="1"/>
  <c r="L57" i="1" s="1"/>
  <c r="N62" i="1"/>
  <c r="N61" i="1" s="1"/>
  <c r="P62" i="1"/>
  <c r="Q62" i="1"/>
  <c r="R62" i="1"/>
  <c r="R61" i="1" s="1"/>
  <c r="R57" i="1" s="1"/>
  <c r="S62" i="1"/>
  <c r="T62" i="1"/>
  <c r="E63" i="1"/>
  <c r="G63" i="1"/>
  <c r="I63" i="1" s="1"/>
  <c r="K63" i="1" s="1"/>
  <c r="M63" i="1" s="1"/>
  <c r="O63" i="1" s="1"/>
  <c r="C64" i="1"/>
  <c r="E64" i="1" s="1"/>
  <c r="G64" i="1" s="1"/>
  <c r="I64" i="1" s="1"/>
  <c r="D64" i="1"/>
  <c r="F64" i="1"/>
  <c r="H64" i="1"/>
  <c r="J64" i="1"/>
  <c r="K64" i="1" s="1"/>
  <c r="M64" i="1" s="1"/>
  <c r="O64" i="1" s="1"/>
  <c r="L64" i="1"/>
  <c r="N64" i="1"/>
  <c r="P64" i="1"/>
  <c r="Q64" i="1"/>
  <c r="R64" i="1"/>
  <c r="S64" i="1"/>
  <c r="T64" i="1"/>
  <c r="E65" i="1"/>
  <c r="G65" i="1"/>
  <c r="I65" i="1" s="1"/>
  <c r="K65" i="1" s="1"/>
  <c r="M65" i="1" s="1"/>
  <c r="O65" i="1" s="1"/>
  <c r="T49" i="1" l="1"/>
  <c r="Q37" i="1"/>
  <c r="J50" i="1"/>
  <c r="Q30" i="1"/>
  <c r="R66" i="1"/>
  <c r="P37" i="1"/>
  <c r="P30" i="1" s="1"/>
  <c r="E54" i="1"/>
  <c r="G54" i="1" s="1"/>
  <c r="I54" i="1" s="1"/>
  <c r="K54" i="1" s="1"/>
  <c r="M54" i="1" s="1"/>
  <c r="O54" i="1" s="1"/>
  <c r="D50" i="1"/>
  <c r="S49" i="1"/>
  <c r="R37" i="1"/>
  <c r="E55" i="1"/>
  <c r="G55" i="1" s="1"/>
  <c r="I55" i="1" s="1"/>
  <c r="K55" i="1" s="1"/>
  <c r="M55" i="1" s="1"/>
  <c r="O55" i="1" s="1"/>
  <c r="E21" i="1"/>
  <c r="G21" i="1" s="1"/>
  <c r="I21" i="1" s="1"/>
  <c r="K21" i="1" s="1"/>
  <c r="M21" i="1" s="1"/>
  <c r="O21" i="1" s="1"/>
  <c r="N14" i="1"/>
  <c r="N66" i="1" s="1"/>
  <c r="E62" i="1"/>
  <c r="G62" i="1" s="1"/>
  <c r="I62" i="1" s="1"/>
  <c r="K62" i="1" s="1"/>
  <c r="M62" i="1" s="1"/>
  <c r="O62" i="1" s="1"/>
  <c r="C61" i="1"/>
  <c r="E61" i="1" s="1"/>
  <c r="G61" i="1" s="1"/>
  <c r="I61" i="1" s="1"/>
  <c r="K61" i="1" s="1"/>
  <c r="M61" i="1" s="1"/>
  <c r="O61" i="1" s="1"/>
  <c r="C49" i="1"/>
  <c r="C30" i="1"/>
  <c r="E30" i="1" s="1"/>
  <c r="G30" i="1" s="1"/>
  <c r="I30" i="1" s="1"/>
  <c r="K30" i="1" s="1"/>
  <c r="M30" i="1" s="1"/>
  <c r="O30" i="1" s="1"/>
  <c r="P57" i="1"/>
  <c r="P49" i="1" s="1"/>
  <c r="G20" i="1"/>
  <c r="I20" i="1" s="1"/>
  <c r="K20" i="1" s="1"/>
  <c r="M20" i="1" s="1"/>
  <c r="O20" i="1" s="1"/>
  <c r="H14" i="1"/>
  <c r="H66" i="1" s="1"/>
  <c r="R49" i="1"/>
  <c r="G59" i="1"/>
  <c r="I59" i="1" s="1"/>
  <c r="K59" i="1" s="1"/>
  <c r="M59" i="1" s="1"/>
  <c r="O59" i="1" s="1"/>
  <c r="L49" i="1"/>
  <c r="L66" i="1" s="1"/>
  <c r="E31" i="1"/>
  <c r="G31" i="1" s="1"/>
  <c r="I31" i="1" s="1"/>
  <c r="K31" i="1" s="1"/>
  <c r="M31" i="1" s="1"/>
  <c r="O31" i="1" s="1"/>
  <c r="Q20" i="1"/>
  <c r="Q14" i="1" s="1"/>
  <c r="Q66" i="1" s="1"/>
  <c r="E51" i="1"/>
  <c r="G51" i="1" s="1"/>
  <c r="I51" i="1" s="1"/>
  <c r="K51" i="1" s="1"/>
  <c r="M51" i="1" s="1"/>
  <c r="O51" i="1" s="1"/>
  <c r="P20" i="1"/>
  <c r="P14" i="1" s="1"/>
  <c r="C57" i="1"/>
  <c r="E57" i="1" s="1"/>
  <c r="G57" i="1" s="1"/>
  <c r="I57" i="1" s="1"/>
  <c r="K57" i="1" s="1"/>
  <c r="M57" i="1" s="1"/>
  <c r="O57" i="1" s="1"/>
  <c r="E38" i="1"/>
  <c r="G38" i="1" s="1"/>
  <c r="I38" i="1" s="1"/>
  <c r="K38" i="1" s="1"/>
  <c r="M38" i="1" s="1"/>
  <c r="O38" i="1" s="1"/>
  <c r="R30" i="1"/>
  <c r="S14" i="1"/>
  <c r="S66" i="1" s="1"/>
  <c r="C14" i="1"/>
  <c r="E15" i="1"/>
  <c r="G15" i="1" s="1"/>
  <c r="I15" i="1" s="1"/>
  <c r="K15" i="1" s="1"/>
  <c r="M15" i="1" s="1"/>
  <c r="O15" i="1" s="1"/>
  <c r="S30" i="1"/>
  <c r="T14" i="1"/>
  <c r="T66" i="1" s="1"/>
  <c r="J61" i="1"/>
  <c r="J57" i="1" s="1"/>
  <c r="H50" i="1"/>
  <c r="H49" i="1" s="1"/>
  <c r="F50" i="1"/>
  <c r="F49" i="1" s="1"/>
  <c r="F66" i="1" s="1"/>
  <c r="T37" i="1"/>
  <c r="T30" i="1" s="1"/>
  <c r="P66" i="1" l="1"/>
  <c r="J49" i="1"/>
  <c r="J66" i="1" s="1"/>
  <c r="C66" i="1"/>
  <c r="E14" i="1"/>
  <c r="G14" i="1" s="1"/>
  <c r="I14" i="1" s="1"/>
  <c r="K14" i="1" s="1"/>
  <c r="M14" i="1" s="1"/>
  <c r="O14" i="1" s="1"/>
  <c r="D49" i="1"/>
  <c r="D66" i="1" s="1"/>
  <c r="E50" i="1"/>
  <c r="G50" i="1" s="1"/>
  <c r="I50" i="1" s="1"/>
  <c r="K50" i="1" s="1"/>
  <c r="M50" i="1" s="1"/>
  <c r="O50" i="1" s="1"/>
  <c r="E66" i="1" l="1"/>
  <c r="G66" i="1" s="1"/>
  <c r="I66" i="1" s="1"/>
  <c r="K66" i="1" s="1"/>
  <c r="M66" i="1" s="1"/>
  <c r="O66" i="1" s="1"/>
  <c r="E49" i="1"/>
  <c r="G49" i="1" s="1"/>
  <c r="I49" i="1" s="1"/>
  <c r="K49" i="1" s="1"/>
  <c r="M49" i="1" s="1"/>
  <c r="O49" i="1" s="1"/>
</calcChain>
</file>

<file path=xl/sharedStrings.xml><?xml version="1.0" encoding="utf-8"?>
<sst xmlns="http://schemas.openxmlformats.org/spreadsheetml/2006/main" count="144" uniqueCount="127">
  <si>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</si>
  <si>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</si>
  <si>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</si>
  <si>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</si>
  <si>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</si>
  <si>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</si>
  <si>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</si>
  <si>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</si>
  <si>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</si>
  <si>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</si>
  <si>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</si>
  <si>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</si>
  <si>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</si>
  <si>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</si>
  <si>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</si>
  <si>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</si>
  <si>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</si>
  <si>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</si>
  <si>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</si>
  <si>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</si>
  <si>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</si>
  <si>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</si>
  <si>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</si>
  <si>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</si>
  <si>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</si>
  <si>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</si>
  <si>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</si>
  <si>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</si>
  <si>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</si>
  <si>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</si>
  <si>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</si>
  <si>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</si>
  <si>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</si>
  <si>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</si>
  <si>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</si>
  <si>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</si>
  <si>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</si>
  <si>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</si>
  <si>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</si>
  <si>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</si>
  <si>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</si>
  <si>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</si>
  <si>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</si>
  <si>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</si>
  <si>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</si>
  <si>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</si>
  <si>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</si>
  <si>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</si>
  <si>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</si>
  <si>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</si>
  <si>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</si>
  <si>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</si>
  <si>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</si>
  <si>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</si>
  <si>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</si>
  <si>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</si>
  <si>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</si>
  <si>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</si>
  <si>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</si>
  <si>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</si>
  <si>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</si>
  <si>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</si>
  <si>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</si>
  <si>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</si>
  <si>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</si>
  <si>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</si>
  <si>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</si>
  <si>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</si>
  <si>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</si>
  <si>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</si>
  <si>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</si>
  <si>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</si>
  <si>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</si>
  <si>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</si>
  <si>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</si>
  <si>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</si>
  <si>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</si>
  <si>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</si>
  <si>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</si>
  <si>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</si>
  <si>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</si>
  <si>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</si>
  <si>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</si>
  <si>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</si>
  <si>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</si>
  <si>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</si>
  <si>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</si>
  <si>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</si>
  <si>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</si>
  <si>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</si>
  <si>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</si>
  <si>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</si>
  <si>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</si>
  <si>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</si>
  <si>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</si>
  <si>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</si>
  <si>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</si>
  <si>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</si>
  <si>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</si>
  <si>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</si>
  <si>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</si>
  <si>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</si>
  <si>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</si>
  <si>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</si>
  <si>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</si>
  <si>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</si>
  <si>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</si>
  <si>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</si>
  <si>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</si>
  <si>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</si>
  <si>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</si>
  <si>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</si>
  <si>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</si>
  <si>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</si>
  <si>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</si>
  <si>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</si>
  <si>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</si>
  <si>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</si>
  <si>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</si>
  <si>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</si>
  <si>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</si>
  <si>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</si>
  <si>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город Мегион на плановый период 2021 и 2022 годов</t>
  </si>
  <si>
    <t>от _18 12.2020. № _34_</t>
  </si>
  <si>
    <t>города Мегиона</t>
  </si>
  <si>
    <t xml:space="preserve">к решению Думы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</si>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</sst>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workbookViewId="0">
      <selection activeCell="B9" sqref="B9"/>
    </sheetView>
  </sheetViews>
  <sheetFormatPr defaultRowHeight="15" x14ac:dyDescent="0.25"/>
  <cols>
    <col min="1" max="1" width="67" style="1" customWidth="1"/>
    <col min="2" max="2" width="25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64" customFormat="1" ht="15.75" x14ac:dyDescent="0.25">
      <c r="E1" s="67"/>
      <c r="G1" s="67"/>
      <c r="I1" s="67"/>
      <c r="K1" s="67"/>
      <c r="M1" s="67"/>
      <c r="O1" s="67"/>
      <c r="P1" s="66" t="s">
        <v>126</v>
      </c>
      <c r="R1" s="65"/>
      <c r="S1" s="65"/>
      <c r="T1" s="65"/>
    </row>
    <row r="2" spans="1:20" s="64" customFormat="1" ht="15.75" x14ac:dyDescent="0.25">
      <c r="E2" s="67"/>
      <c r="G2" s="67"/>
      <c r="I2" s="67"/>
      <c r="K2" s="67"/>
      <c r="M2" s="67"/>
      <c r="O2" s="67"/>
      <c r="P2" s="66" t="s">
        <v>125</v>
      </c>
      <c r="R2" s="65"/>
      <c r="S2" s="65"/>
      <c r="T2" s="65"/>
    </row>
    <row r="3" spans="1:20" x14ac:dyDescent="0.25">
      <c r="P3" s="68" t="s">
        <v>124</v>
      </c>
    </row>
    <row r="4" spans="1:20" s="64" customFormat="1" ht="15.75" x14ac:dyDescent="0.25">
      <c r="E4" s="67"/>
      <c r="G4" s="67"/>
      <c r="I4" s="67"/>
      <c r="K4" s="67"/>
      <c r="M4" s="67"/>
      <c r="O4" s="67"/>
      <c r="P4" s="66" t="s">
        <v>123</v>
      </c>
      <c r="R4" s="65"/>
      <c r="S4" s="65"/>
      <c r="T4" s="65"/>
    </row>
    <row r="7" spans="1:20" x14ac:dyDescent="0.25">
      <c r="A7" s="62" t="s">
        <v>122</v>
      </c>
      <c r="B7" s="62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0" x14ac:dyDescent="0.25">
      <c r="A8" s="62"/>
      <c r="B8" s="62"/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20" x14ac:dyDescent="0.25">
      <c r="A9" s="60"/>
      <c r="B9" s="60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20" ht="15.75" thickBot="1" x14ac:dyDescent="0.3">
      <c r="A10" s="60"/>
      <c r="B10" s="60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20" ht="15" customHeight="1" x14ac:dyDescent="0.25">
      <c r="A11" s="58" t="s">
        <v>121</v>
      </c>
      <c r="B11" s="57" t="s">
        <v>120</v>
      </c>
      <c r="C11" s="55" t="s">
        <v>119</v>
      </c>
      <c r="D11" s="56" t="s">
        <v>118</v>
      </c>
      <c r="E11" s="55"/>
      <c r="F11" s="56" t="s">
        <v>117</v>
      </c>
      <c r="G11" s="55"/>
      <c r="H11" s="56" t="s">
        <v>116</v>
      </c>
      <c r="I11" s="55"/>
      <c r="J11" s="56" t="s">
        <v>115</v>
      </c>
      <c r="K11" s="55"/>
      <c r="L11" s="56" t="s">
        <v>114</v>
      </c>
      <c r="M11" s="55"/>
      <c r="N11" s="56" t="s">
        <v>113</v>
      </c>
      <c r="O11" s="55" t="s">
        <v>112</v>
      </c>
      <c r="P11" s="55" t="s">
        <v>110</v>
      </c>
      <c r="Q11" s="54" t="s">
        <v>109</v>
      </c>
      <c r="R11" s="48" t="s">
        <v>111</v>
      </c>
      <c r="S11" s="47" t="s">
        <v>110</v>
      </c>
      <c r="T11" s="47" t="s">
        <v>109</v>
      </c>
    </row>
    <row r="12" spans="1:20" x14ac:dyDescent="0.25">
      <c r="A12" s="53"/>
      <c r="B12" s="52"/>
      <c r="C12" s="50"/>
      <c r="D12" s="51"/>
      <c r="E12" s="50"/>
      <c r="F12" s="51"/>
      <c r="G12" s="50"/>
      <c r="H12" s="51"/>
      <c r="I12" s="50"/>
      <c r="J12" s="51"/>
      <c r="K12" s="50"/>
      <c r="L12" s="51"/>
      <c r="M12" s="50"/>
      <c r="N12" s="51"/>
      <c r="O12" s="50"/>
      <c r="P12" s="50"/>
      <c r="Q12" s="49"/>
      <c r="R12" s="48"/>
      <c r="S12" s="47"/>
      <c r="T12" s="47"/>
    </row>
    <row r="13" spans="1:20" s="39" customFormat="1" ht="15.75" thickBot="1" x14ac:dyDescent="0.3">
      <c r="A13" s="46">
        <v>1</v>
      </c>
      <c r="B13" s="45">
        <v>2</v>
      </c>
      <c r="C13" s="43" t="s">
        <v>106</v>
      </c>
      <c r="D13" s="44"/>
      <c r="E13" s="43" t="s">
        <v>106</v>
      </c>
      <c r="F13" s="44"/>
      <c r="G13" s="43" t="s">
        <v>106</v>
      </c>
      <c r="H13" s="44"/>
      <c r="I13" s="43" t="s">
        <v>106</v>
      </c>
      <c r="J13" s="44"/>
      <c r="K13" s="43" t="s">
        <v>106</v>
      </c>
      <c r="L13" s="44">
        <v>4</v>
      </c>
      <c r="M13" s="43" t="s">
        <v>108</v>
      </c>
      <c r="N13" s="44">
        <v>4</v>
      </c>
      <c r="O13" s="43" t="s">
        <v>108</v>
      </c>
      <c r="P13" s="43" t="s">
        <v>106</v>
      </c>
      <c r="Q13" s="42" t="s">
        <v>107</v>
      </c>
      <c r="R13" s="41" t="s">
        <v>106</v>
      </c>
      <c r="S13" s="40" t="s">
        <v>106</v>
      </c>
      <c r="T13" s="40" t="s">
        <v>106</v>
      </c>
    </row>
    <row r="14" spans="1:20" ht="28.5" x14ac:dyDescent="0.25">
      <c r="A14" s="38" t="s">
        <v>105</v>
      </c>
      <c r="B14" s="37" t="s">
        <v>104</v>
      </c>
      <c r="C14" s="36">
        <f>SUM(C15+C20+C25)</f>
        <v>97965</v>
      </c>
      <c r="D14" s="36">
        <f>SUM(D15+D20+D25)</f>
        <v>0</v>
      </c>
      <c r="E14" s="35">
        <f>SUM(C14+D14)</f>
        <v>97965</v>
      </c>
      <c r="F14" s="36">
        <f>SUM(F15+F20+F25)</f>
        <v>0</v>
      </c>
      <c r="G14" s="35">
        <f>SUM(E14:F14)</f>
        <v>97965</v>
      </c>
      <c r="H14" s="36">
        <f>SUM(H15+H20+H25)</f>
        <v>0</v>
      </c>
      <c r="I14" s="35">
        <f>SUM(G14:H14)</f>
        <v>97965</v>
      </c>
      <c r="J14" s="36">
        <f>SUM(J15+J20+J25)</f>
        <v>0</v>
      </c>
      <c r="K14" s="35">
        <f>SUM(I14:J14)</f>
        <v>97965</v>
      </c>
      <c r="L14" s="36">
        <f>SUM(L15+L20+L25)</f>
        <v>0</v>
      </c>
      <c r="M14" s="35">
        <f>SUM(K14:L14)</f>
        <v>97965</v>
      </c>
      <c r="N14" s="36">
        <f>SUM(N15+N20+N25)</f>
        <v>0</v>
      </c>
      <c r="O14" s="35">
        <f>SUM(M14:N14)</f>
        <v>97965</v>
      </c>
      <c r="P14" s="34">
        <f>SUM(P15+P20+P25)</f>
        <v>128739.70000000001</v>
      </c>
      <c r="Q14" s="34">
        <f>SUM(Q15+Q20+Q25)</f>
        <v>130352.7</v>
      </c>
      <c r="R14" s="4">
        <f>SUM(R15+R20+R25)</f>
        <v>96441.8</v>
      </c>
      <c r="S14" s="4">
        <f>SUM(S15+S20+S25)</f>
        <v>98451.8</v>
      </c>
      <c r="T14" s="4">
        <f>SUM(T15+T20+T25)</f>
        <v>100515.3</v>
      </c>
    </row>
    <row r="15" spans="1:20" ht="42.75" x14ac:dyDescent="0.25">
      <c r="A15" s="10" t="s">
        <v>103</v>
      </c>
      <c r="B15" s="9" t="s">
        <v>102</v>
      </c>
      <c r="C15" s="8">
        <f>C17</f>
        <v>0</v>
      </c>
      <c r="D15" s="8">
        <f>D17</f>
        <v>0</v>
      </c>
      <c r="E15" s="6">
        <f>SUM(C15+D15)</f>
        <v>0</v>
      </c>
      <c r="F15" s="8">
        <f>F17</f>
        <v>0</v>
      </c>
      <c r="G15" s="6">
        <f>SUM(E15:F15)</f>
        <v>0</v>
      </c>
      <c r="H15" s="8">
        <f>H17</f>
        <v>0</v>
      </c>
      <c r="I15" s="6">
        <f>SUM(G15:H15)</f>
        <v>0</v>
      </c>
      <c r="J15" s="8">
        <f>J17</f>
        <v>0</v>
      </c>
      <c r="K15" s="6">
        <f>SUM(I15:J15)</f>
        <v>0</v>
      </c>
      <c r="L15" s="8">
        <f>L17</f>
        <v>0</v>
      </c>
      <c r="M15" s="6">
        <f>SUM(K15:L15)</f>
        <v>0</v>
      </c>
      <c r="N15" s="8">
        <f>N17</f>
        <v>0</v>
      </c>
      <c r="O15" s="6">
        <f>SUM(M15:N15)</f>
        <v>0</v>
      </c>
      <c r="P15" s="5">
        <f>P17</f>
        <v>0</v>
      </c>
      <c r="Q15" s="5">
        <f>Q17</f>
        <v>0</v>
      </c>
      <c r="R15" s="4">
        <f>R17</f>
        <v>0</v>
      </c>
      <c r="S15" s="4">
        <f>S17</f>
        <v>0</v>
      </c>
      <c r="T15" s="4">
        <f>T17</f>
        <v>0</v>
      </c>
    </row>
    <row r="16" spans="1:20" ht="45" x14ac:dyDescent="0.25">
      <c r="A16" s="29" t="s">
        <v>101</v>
      </c>
      <c r="B16" s="28" t="s">
        <v>100</v>
      </c>
      <c r="C16" s="33" t="s">
        <v>99</v>
      </c>
      <c r="D16" s="27"/>
      <c r="E16" s="6">
        <f>SUM(C16+D16)</f>
        <v>0</v>
      </c>
      <c r="F16" s="27"/>
      <c r="G16" s="6">
        <f>SUM(E16:F16)</f>
        <v>0</v>
      </c>
      <c r="H16" s="27"/>
      <c r="I16" s="6">
        <f>SUM(G16:H16)</f>
        <v>0</v>
      </c>
      <c r="J16" s="27"/>
      <c r="K16" s="6">
        <f>SUM(I16:J16)</f>
        <v>0</v>
      </c>
      <c r="L16" s="25"/>
      <c r="M16" s="6">
        <f>SUM(K16:L16)</f>
        <v>0</v>
      </c>
      <c r="N16" s="25"/>
      <c r="O16" s="6">
        <f>SUM(M16:N16)</f>
        <v>0</v>
      </c>
      <c r="P16" s="28" t="s">
        <v>99</v>
      </c>
      <c r="Q16" s="28" t="s">
        <v>99</v>
      </c>
      <c r="R16" s="32" t="s">
        <v>99</v>
      </c>
      <c r="S16" s="32" t="s">
        <v>99</v>
      </c>
      <c r="T16" s="32" t="s">
        <v>99</v>
      </c>
    </row>
    <row r="17" spans="1:20" ht="45" x14ac:dyDescent="0.25">
      <c r="A17" s="29" t="s">
        <v>98</v>
      </c>
      <c r="B17" s="28" t="s">
        <v>97</v>
      </c>
      <c r="C17" s="6">
        <f>C19</f>
        <v>0</v>
      </c>
      <c r="D17" s="6">
        <f>D19</f>
        <v>0</v>
      </c>
      <c r="E17" s="6">
        <f>SUM(C17+D17)</f>
        <v>0</v>
      </c>
      <c r="F17" s="6">
        <f>F19</f>
        <v>0</v>
      </c>
      <c r="G17" s="6">
        <f>SUM(E17:F17)</f>
        <v>0</v>
      </c>
      <c r="H17" s="6">
        <f>H19</f>
        <v>0</v>
      </c>
      <c r="I17" s="6">
        <f>SUM(G17:H17)</f>
        <v>0</v>
      </c>
      <c r="J17" s="6">
        <f>J19</f>
        <v>0</v>
      </c>
      <c r="K17" s="6">
        <f>SUM(I17:J17)</f>
        <v>0</v>
      </c>
      <c r="L17" s="6">
        <f>L19</f>
        <v>0</v>
      </c>
      <c r="M17" s="6">
        <f>SUM(K17:L17)</f>
        <v>0</v>
      </c>
      <c r="N17" s="6">
        <f>N19</f>
        <v>0</v>
      </c>
      <c r="O17" s="6">
        <f>SUM(M17:N17)</f>
        <v>0</v>
      </c>
      <c r="P17" s="30">
        <f>P19</f>
        <v>0</v>
      </c>
      <c r="Q17" s="30">
        <f>Q19</f>
        <v>0</v>
      </c>
      <c r="R17" s="31">
        <f>R19</f>
        <v>0</v>
      </c>
      <c r="S17" s="31">
        <f>S19</f>
        <v>0</v>
      </c>
      <c r="T17" s="31">
        <f>T19</f>
        <v>0</v>
      </c>
    </row>
    <row r="18" spans="1:20" ht="45" x14ac:dyDescent="0.25">
      <c r="A18" s="29" t="s">
        <v>96</v>
      </c>
      <c r="B18" s="28" t="s">
        <v>95</v>
      </c>
      <c r="C18" s="7">
        <f>SUM(C19)</f>
        <v>0</v>
      </c>
      <c r="D18" s="27"/>
      <c r="E18" s="6">
        <f>SUM(C18+D18)</f>
        <v>0</v>
      </c>
      <c r="F18" s="27"/>
      <c r="G18" s="6">
        <f>SUM(E18:F18)</f>
        <v>0</v>
      </c>
      <c r="H18" s="27"/>
      <c r="I18" s="6">
        <f>SUM(G18:H18)</f>
        <v>0</v>
      </c>
      <c r="J18" s="27"/>
      <c r="K18" s="6">
        <f>SUM(I18:J18)</f>
        <v>0</v>
      </c>
      <c r="L18" s="25"/>
      <c r="M18" s="6">
        <f>SUM(K18:L18)</f>
        <v>0</v>
      </c>
      <c r="N18" s="25"/>
      <c r="O18" s="6">
        <f>SUM(M18:N18)</f>
        <v>0</v>
      </c>
      <c r="P18" s="30">
        <f>SUM(P19)</f>
        <v>0</v>
      </c>
      <c r="Q18" s="30">
        <f>SUM(Q19)</f>
        <v>0</v>
      </c>
      <c r="R18" s="12">
        <f>SUM(R19)</f>
        <v>0</v>
      </c>
      <c r="S18" s="12">
        <f>SUM(S19)</f>
        <v>0</v>
      </c>
      <c r="T18" s="12">
        <f>SUM(T19)</f>
        <v>0</v>
      </c>
    </row>
    <row r="19" spans="1:20" ht="45" x14ac:dyDescent="0.25">
      <c r="A19" s="29" t="s">
        <v>94</v>
      </c>
      <c r="B19" s="28" t="s">
        <v>93</v>
      </c>
      <c r="C19" s="7">
        <v>0</v>
      </c>
      <c r="D19" s="7">
        <v>0</v>
      </c>
      <c r="E19" s="6">
        <f>SUM(C19+D19)</f>
        <v>0</v>
      </c>
      <c r="F19" s="7">
        <v>0</v>
      </c>
      <c r="G19" s="6">
        <f>SUM(E19:F19)</f>
        <v>0</v>
      </c>
      <c r="H19" s="7">
        <v>0</v>
      </c>
      <c r="I19" s="6">
        <f>SUM(G19:H19)</f>
        <v>0</v>
      </c>
      <c r="J19" s="7">
        <v>0</v>
      </c>
      <c r="K19" s="6">
        <f>SUM(I19:J19)</f>
        <v>0</v>
      </c>
      <c r="L19" s="7">
        <v>0</v>
      </c>
      <c r="M19" s="6">
        <f>SUM(K19:L19)</f>
        <v>0</v>
      </c>
      <c r="N19" s="7">
        <v>0</v>
      </c>
      <c r="O19" s="6">
        <f>SUM(M19:N19)</f>
        <v>0</v>
      </c>
      <c r="P19" s="30">
        <v>0</v>
      </c>
      <c r="Q19" s="30">
        <v>0</v>
      </c>
      <c r="R19" s="12">
        <v>0</v>
      </c>
      <c r="S19" s="12">
        <v>0</v>
      </c>
      <c r="T19" s="12">
        <v>0</v>
      </c>
    </row>
    <row r="20" spans="1:20" ht="28.5" x14ac:dyDescent="0.25">
      <c r="A20" s="10" t="s">
        <v>92</v>
      </c>
      <c r="B20" s="9" t="s">
        <v>91</v>
      </c>
      <c r="C20" s="8">
        <f>SUM(C21+C23)</f>
        <v>97965</v>
      </c>
      <c r="D20" s="8">
        <f>SUM(D21+D23)</f>
        <v>0</v>
      </c>
      <c r="E20" s="6">
        <f>SUM(C20+D20)</f>
        <v>97965</v>
      </c>
      <c r="F20" s="8">
        <f>SUM(F21+F23)</f>
        <v>0</v>
      </c>
      <c r="G20" s="6">
        <f>SUM(E20:F20)</f>
        <v>97965</v>
      </c>
      <c r="H20" s="8">
        <f>SUM(H21+H23)</f>
        <v>0</v>
      </c>
      <c r="I20" s="6">
        <f>SUM(G20:H20)</f>
        <v>97965</v>
      </c>
      <c r="J20" s="8">
        <f>SUM(J21+J23)</f>
        <v>0</v>
      </c>
      <c r="K20" s="6">
        <f>SUM(I20:J20)</f>
        <v>97965</v>
      </c>
      <c r="L20" s="8">
        <f>SUM(L21+L23)</f>
        <v>0</v>
      </c>
      <c r="M20" s="6">
        <f>SUM(K20:L20)</f>
        <v>97965</v>
      </c>
      <c r="N20" s="8">
        <f>SUM(N21+N23)</f>
        <v>0</v>
      </c>
      <c r="O20" s="6">
        <f>SUM(M20:N20)</f>
        <v>97965</v>
      </c>
      <c r="P20" s="21">
        <f>SUM(P21+P23)</f>
        <v>178739.7</v>
      </c>
      <c r="Q20" s="21">
        <f>SUM(Q21+Q23)</f>
        <v>130352.7</v>
      </c>
      <c r="R20" s="4">
        <f>SUM(R21+R23)</f>
        <v>96441.8</v>
      </c>
      <c r="S20" s="4">
        <f>SUM(S21+S23)</f>
        <v>98451.8</v>
      </c>
      <c r="T20" s="4">
        <f>SUM(T21+T23)</f>
        <v>100515.3</v>
      </c>
    </row>
    <row r="21" spans="1:20" ht="30" x14ac:dyDescent="0.25">
      <c r="A21" s="29" t="s">
        <v>90</v>
      </c>
      <c r="B21" s="28" t="s">
        <v>89</v>
      </c>
      <c r="C21" s="7">
        <f>SUM(C22)</f>
        <v>193716.5</v>
      </c>
      <c r="D21" s="7">
        <f>SUM(D22)</f>
        <v>0</v>
      </c>
      <c r="E21" s="6">
        <f>SUM(C21+D21)</f>
        <v>193716.5</v>
      </c>
      <c r="F21" s="7">
        <f>SUM(F22)</f>
        <v>0</v>
      </c>
      <c r="G21" s="6">
        <f>SUM(E21:F21)</f>
        <v>193716.5</v>
      </c>
      <c r="H21" s="7">
        <f>SUM(H22)</f>
        <v>0</v>
      </c>
      <c r="I21" s="6">
        <f>SUM(G21:H21)</f>
        <v>193716.5</v>
      </c>
      <c r="J21" s="7">
        <f>SUM(J22)</f>
        <v>0</v>
      </c>
      <c r="K21" s="6">
        <f>SUM(I21:J21)</f>
        <v>193716.5</v>
      </c>
      <c r="L21" s="7">
        <f>SUM(L22)</f>
        <v>0</v>
      </c>
      <c r="M21" s="6">
        <f>SUM(K21:L21)</f>
        <v>193716.5</v>
      </c>
      <c r="N21" s="7">
        <f>SUM(N22)</f>
        <v>0</v>
      </c>
      <c r="O21" s="6">
        <f>SUM(M21:N21)</f>
        <v>193716.5</v>
      </c>
      <c r="P21" s="13">
        <f>SUM(P22)</f>
        <v>178739.7</v>
      </c>
      <c r="Q21" s="13">
        <f>SUM(Q22)</f>
        <v>259092.4</v>
      </c>
      <c r="R21" s="12">
        <f>SUM(R22)</f>
        <v>197224.6</v>
      </c>
      <c r="S21" s="12">
        <f>SUM(S22)</f>
        <v>194893.6</v>
      </c>
      <c r="T21" s="12">
        <f>SUM(T22)</f>
        <v>198967.1</v>
      </c>
    </row>
    <row r="22" spans="1:20" ht="30" x14ac:dyDescent="0.25">
      <c r="A22" s="29" t="s">
        <v>88</v>
      </c>
      <c r="B22" s="28" t="s">
        <v>87</v>
      </c>
      <c r="C22" s="7">
        <v>193716.5</v>
      </c>
      <c r="D22" s="27"/>
      <c r="E22" s="6">
        <f>SUM(C22+D22)</f>
        <v>193716.5</v>
      </c>
      <c r="F22" s="27"/>
      <c r="G22" s="6">
        <f>SUM(E22:F22)</f>
        <v>193716.5</v>
      </c>
      <c r="H22" s="26"/>
      <c r="I22" s="6">
        <f>SUM(G22:H22)</f>
        <v>193716.5</v>
      </c>
      <c r="J22" s="26"/>
      <c r="K22" s="6">
        <f>SUM(I22:J22)</f>
        <v>193716.5</v>
      </c>
      <c r="L22" s="25"/>
      <c r="M22" s="6">
        <f>SUM(K22:L22)</f>
        <v>193716.5</v>
      </c>
      <c r="N22" s="25"/>
      <c r="O22" s="6">
        <f>SUM(M22:N22)</f>
        <v>193716.5</v>
      </c>
      <c r="P22" s="13">
        <f>128739.7+50000</f>
        <v>178739.7</v>
      </c>
      <c r="Q22" s="13">
        <v>259092.4</v>
      </c>
      <c r="R22" s="12">
        <v>197224.6</v>
      </c>
      <c r="S22" s="12">
        <v>194893.6</v>
      </c>
      <c r="T22" s="12">
        <v>198967.1</v>
      </c>
    </row>
    <row r="23" spans="1:20" ht="30" x14ac:dyDescent="0.25">
      <c r="A23" s="29" t="s">
        <v>86</v>
      </c>
      <c r="B23" s="28" t="s">
        <v>85</v>
      </c>
      <c r="C23" s="7">
        <f>SUM(C24)</f>
        <v>-95751.5</v>
      </c>
      <c r="D23" s="7">
        <f>SUM(D24)</f>
        <v>0</v>
      </c>
      <c r="E23" s="6">
        <f>SUM(C23+D23)</f>
        <v>-95751.5</v>
      </c>
      <c r="F23" s="7">
        <f>SUM(F24)</f>
        <v>0</v>
      </c>
      <c r="G23" s="6">
        <f>SUM(E23:F23)</f>
        <v>-95751.5</v>
      </c>
      <c r="H23" s="7">
        <f>SUM(H24)</f>
        <v>0</v>
      </c>
      <c r="I23" s="6">
        <f>SUM(G23:H23)</f>
        <v>-95751.5</v>
      </c>
      <c r="J23" s="7">
        <f>SUM(J24)</f>
        <v>0</v>
      </c>
      <c r="K23" s="6">
        <f>SUM(I23:J23)</f>
        <v>-95751.5</v>
      </c>
      <c r="L23" s="7">
        <f>SUM(L24)</f>
        <v>0</v>
      </c>
      <c r="M23" s="6">
        <f>SUM(K23:L23)</f>
        <v>-95751.5</v>
      </c>
      <c r="N23" s="7">
        <f>SUM(N24)</f>
        <v>0</v>
      </c>
      <c r="O23" s="6">
        <f>SUM(M23:N23)</f>
        <v>-95751.5</v>
      </c>
      <c r="P23" s="13">
        <f>SUM(P24)</f>
        <v>0</v>
      </c>
      <c r="Q23" s="13">
        <f>SUM(Q24)</f>
        <v>-128739.7</v>
      </c>
      <c r="R23" s="12">
        <f>SUM(R24)</f>
        <v>-100782.8</v>
      </c>
      <c r="S23" s="12">
        <f>SUM(S24)</f>
        <v>-96441.8</v>
      </c>
      <c r="T23" s="12">
        <f>SUM(T24)</f>
        <v>-98451.8</v>
      </c>
    </row>
    <row r="24" spans="1:20" ht="30" x14ac:dyDescent="0.25">
      <c r="A24" s="29" t="s">
        <v>84</v>
      </c>
      <c r="B24" s="28" t="s">
        <v>83</v>
      </c>
      <c r="C24" s="7">
        <v>-95751.5</v>
      </c>
      <c r="D24" s="27"/>
      <c r="E24" s="6">
        <f>SUM(C24+D24)</f>
        <v>-95751.5</v>
      </c>
      <c r="F24" s="27"/>
      <c r="G24" s="6">
        <f>SUM(E24:F24)</f>
        <v>-95751.5</v>
      </c>
      <c r="H24" s="26"/>
      <c r="I24" s="6">
        <f>SUM(G24:H24)</f>
        <v>-95751.5</v>
      </c>
      <c r="J24" s="26"/>
      <c r="K24" s="6">
        <f>SUM(I24:J24)</f>
        <v>-95751.5</v>
      </c>
      <c r="L24" s="25"/>
      <c r="M24" s="6">
        <f>SUM(K24:L24)</f>
        <v>-95751.5</v>
      </c>
      <c r="N24" s="25"/>
      <c r="O24" s="6">
        <f>SUM(M24:N24)</f>
        <v>-95751.5</v>
      </c>
      <c r="P24" s="13"/>
      <c r="Q24" s="13">
        <v>-128739.7</v>
      </c>
      <c r="R24" s="12">
        <v>-100782.8</v>
      </c>
      <c r="S24" s="12">
        <v>-96441.8</v>
      </c>
      <c r="T24" s="12">
        <v>-98451.8</v>
      </c>
    </row>
    <row r="25" spans="1:20" s="11" customFormat="1" ht="28.5" x14ac:dyDescent="0.25">
      <c r="A25" s="24" t="s">
        <v>82</v>
      </c>
      <c r="B25" s="23" t="s">
        <v>81</v>
      </c>
      <c r="C25" s="22">
        <f>C26+C28</f>
        <v>0</v>
      </c>
      <c r="D25" s="22">
        <f>D26+D28</f>
        <v>0</v>
      </c>
      <c r="E25" s="6">
        <f>SUM(C25+D25)</f>
        <v>0</v>
      </c>
      <c r="F25" s="22">
        <f>F26+F28</f>
        <v>0</v>
      </c>
      <c r="G25" s="6">
        <f>SUM(E25:F25)</f>
        <v>0</v>
      </c>
      <c r="H25" s="22">
        <f>H26+H28</f>
        <v>0</v>
      </c>
      <c r="I25" s="6">
        <f>SUM(G25:H25)</f>
        <v>0</v>
      </c>
      <c r="J25" s="22">
        <f>J26+J28</f>
        <v>0</v>
      </c>
      <c r="K25" s="6">
        <f>SUM(I25:J25)</f>
        <v>0</v>
      </c>
      <c r="L25" s="22">
        <f>L26+L28</f>
        <v>0</v>
      </c>
      <c r="M25" s="6">
        <f>SUM(K25:L25)</f>
        <v>0</v>
      </c>
      <c r="N25" s="22">
        <f>N26+N28</f>
        <v>0</v>
      </c>
      <c r="O25" s="6">
        <f>SUM(M25:N25)</f>
        <v>0</v>
      </c>
      <c r="P25" s="21">
        <f>P26+P28</f>
        <v>-50000</v>
      </c>
      <c r="Q25" s="21">
        <f>Q26+Q28</f>
        <v>0</v>
      </c>
      <c r="R25" s="4">
        <f>R26+R28</f>
        <v>0</v>
      </c>
      <c r="S25" s="4">
        <f>S26+S28</f>
        <v>0</v>
      </c>
      <c r="T25" s="4">
        <f>T26+T28</f>
        <v>0</v>
      </c>
    </row>
    <row r="26" spans="1:20" s="11" customFormat="1" ht="30" x14ac:dyDescent="0.25">
      <c r="A26" s="18" t="s">
        <v>80</v>
      </c>
      <c r="B26" s="17" t="s">
        <v>79</v>
      </c>
      <c r="C26" s="16">
        <f>C27</f>
        <v>0</v>
      </c>
      <c r="D26" s="16">
        <f>D27</f>
        <v>0</v>
      </c>
      <c r="E26" s="6">
        <f>SUM(C26+D26)</f>
        <v>0</v>
      </c>
      <c r="F26" s="16">
        <f>F27</f>
        <v>0</v>
      </c>
      <c r="G26" s="6">
        <f>SUM(E26:F26)</f>
        <v>0</v>
      </c>
      <c r="H26" s="16">
        <f>H27</f>
        <v>0</v>
      </c>
      <c r="I26" s="6">
        <f>SUM(G26:H26)</f>
        <v>0</v>
      </c>
      <c r="J26" s="16">
        <f>J27</f>
        <v>0</v>
      </c>
      <c r="K26" s="6">
        <f>SUM(I26:J26)</f>
        <v>0</v>
      </c>
      <c r="L26" s="16">
        <f>L27</f>
        <v>0</v>
      </c>
      <c r="M26" s="6">
        <f>SUM(K26:L26)</f>
        <v>0</v>
      </c>
      <c r="N26" s="16">
        <f>N27</f>
        <v>0</v>
      </c>
      <c r="O26" s="6">
        <f>SUM(M26:N26)</f>
        <v>0</v>
      </c>
      <c r="P26" s="13">
        <f>P27</f>
        <v>0</v>
      </c>
      <c r="Q26" s="13">
        <f>Q27</f>
        <v>0</v>
      </c>
      <c r="R26" s="12">
        <f>R27</f>
        <v>0</v>
      </c>
      <c r="S26" s="12">
        <f>S27</f>
        <v>0</v>
      </c>
      <c r="T26" s="12">
        <f>T27</f>
        <v>0</v>
      </c>
    </row>
    <row r="27" spans="1:20" s="11" customFormat="1" ht="30" x14ac:dyDescent="0.25">
      <c r="A27" s="18" t="s">
        <v>78</v>
      </c>
      <c r="B27" s="17" t="s">
        <v>77</v>
      </c>
      <c r="C27" s="16"/>
      <c r="D27" s="19"/>
      <c r="E27" s="6">
        <f>SUM(C27+D27)</f>
        <v>0</v>
      </c>
      <c r="F27" s="19"/>
      <c r="G27" s="6">
        <f>SUM(E27:F27)</f>
        <v>0</v>
      </c>
      <c r="H27" s="19"/>
      <c r="I27" s="6">
        <f>SUM(G27:H27)</f>
        <v>0</v>
      </c>
      <c r="J27" s="19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13"/>
      <c r="Q27" s="13"/>
      <c r="R27" s="12"/>
      <c r="S27" s="12"/>
      <c r="T27" s="12"/>
    </row>
    <row r="28" spans="1:20" s="11" customFormat="1" ht="45" x14ac:dyDescent="0.25">
      <c r="A28" s="18" t="s">
        <v>76</v>
      </c>
      <c r="B28" s="17" t="s">
        <v>75</v>
      </c>
      <c r="C28" s="16">
        <f>SUM(C29)</f>
        <v>0</v>
      </c>
      <c r="D28" s="16">
        <f>SUM(D29)</f>
        <v>0</v>
      </c>
      <c r="E28" s="6">
        <f>SUM(C28+D28)</f>
        <v>0</v>
      </c>
      <c r="F28" s="16">
        <f>SUM(F29)</f>
        <v>0</v>
      </c>
      <c r="G28" s="6">
        <f>SUM(E28:F28)</f>
        <v>0</v>
      </c>
      <c r="H28" s="16">
        <f>SUM(H29)</f>
        <v>0</v>
      </c>
      <c r="I28" s="6">
        <f>SUM(G28:H28)</f>
        <v>0</v>
      </c>
      <c r="J28" s="16">
        <f>SUM(J29)</f>
        <v>0</v>
      </c>
      <c r="K28" s="6">
        <f>SUM(I28:J28)</f>
        <v>0</v>
      </c>
      <c r="L28" s="16">
        <f>SUM(L29)</f>
        <v>0</v>
      </c>
      <c r="M28" s="6">
        <f>SUM(K28:L28)</f>
        <v>0</v>
      </c>
      <c r="N28" s="16">
        <f>SUM(N29)</f>
        <v>0</v>
      </c>
      <c r="O28" s="6">
        <f>SUM(M28:N28)</f>
        <v>0</v>
      </c>
      <c r="P28" s="13">
        <f>SUM(P29)</f>
        <v>-50000</v>
      </c>
      <c r="Q28" s="13">
        <f>SUM(Q29)</f>
        <v>0</v>
      </c>
      <c r="R28" s="12">
        <f>SUM(R29)</f>
        <v>0</v>
      </c>
      <c r="S28" s="12">
        <f>SUM(S29)</f>
        <v>0</v>
      </c>
      <c r="T28" s="12">
        <f>SUM(T29)</f>
        <v>0</v>
      </c>
    </row>
    <row r="29" spans="1:20" s="11" customFormat="1" ht="45" x14ac:dyDescent="0.25">
      <c r="A29" s="18" t="s">
        <v>74</v>
      </c>
      <c r="B29" s="17" t="s">
        <v>73</v>
      </c>
      <c r="C29" s="16"/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v>-50000</v>
      </c>
      <c r="Q29" s="13"/>
      <c r="R29" s="12"/>
      <c r="S29" s="12"/>
      <c r="T29" s="12"/>
    </row>
    <row r="30" spans="1:20" s="11" customFormat="1" ht="28.5" hidden="1" customHeight="1" x14ac:dyDescent="0.25">
      <c r="A30" s="24" t="s">
        <v>72</v>
      </c>
      <c r="B30" s="23" t="s">
        <v>71</v>
      </c>
      <c r="C30" s="22">
        <f>C31+C34+C37</f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21">
        <f>P31+P34+P37</f>
        <v>0</v>
      </c>
      <c r="Q30" s="21">
        <f>Q31+Q34+Q37</f>
        <v>0</v>
      </c>
      <c r="R30" s="4">
        <f>R31+R34+R37</f>
        <v>0</v>
      </c>
      <c r="S30" s="4">
        <f>S31+S34+S37</f>
        <v>0</v>
      </c>
      <c r="T30" s="4">
        <f>T31+T34+T37</f>
        <v>0</v>
      </c>
    </row>
    <row r="31" spans="1:20" s="11" customFormat="1" ht="30" hidden="1" customHeight="1" x14ac:dyDescent="0.25">
      <c r="A31" s="18" t="s">
        <v>70</v>
      </c>
      <c r="B31" s="17" t="s">
        <v>69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30" hidden="1" customHeight="1" x14ac:dyDescent="0.25">
      <c r="A32" s="18" t="s">
        <v>68</v>
      </c>
      <c r="B32" s="17" t="s">
        <v>67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45" hidden="1" customHeight="1" x14ac:dyDescent="0.25">
      <c r="A33" s="18" t="s">
        <v>66</v>
      </c>
      <c r="B33" s="17" t="s">
        <v>65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64</v>
      </c>
      <c r="B34" s="17" t="s">
        <v>63</v>
      </c>
      <c r="C34" s="16">
        <f>C35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</f>
        <v>0</v>
      </c>
      <c r="Q34" s="13">
        <f>Q35</f>
        <v>0</v>
      </c>
      <c r="R34" s="12">
        <f>R35</f>
        <v>0</v>
      </c>
      <c r="S34" s="12">
        <f>S35</f>
        <v>0</v>
      </c>
      <c r="T34" s="12">
        <f>T35</f>
        <v>0</v>
      </c>
    </row>
    <row r="35" spans="1:20" s="11" customFormat="1" ht="75" hidden="1" customHeight="1" x14ac:dyDescent="0.25">
      <c r="A35" s="18" t="s">
        <v>62</v>
      </c>
      <c r="B35" s="17" t="s">
        <v>61</v>
      </c>
      <c r="C35" s="16">
        <f>C36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</f>
        <v>0</v>
      </c>
      <c r="Q35" s="13">
        <f>Q36</f>
        <v>0</v>
      </c>
      <c r="R35" s="12">
        <f>R36</f>
        <v>0</v>
      </c>
      <c r="S35" s="12">
        <f>S36</f>
        <v>0</v>
      </c>
      <c r="T35" s="12">
        <f>T36</f>
        <v>0</v>
      </c>
    </row>
    <row r="36" spans="1:20" s="11" customFormat="1" ht="90" hidden="1" customHeight="1" x14ac:dyDescent="0.25">
      <c r="A36" s="18" t="s">
        <v>60</v>
      </c>
      <c r="B36" s="17" t="s">
        <v>59</v>
      </c>
      <c r="C36" s="16"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v>0</v>
      </c>
      <c r="Q36" s="13">
        <v>0</v>
      </c>
      <c r="R36" s="12">
        <v>0</v>
      </c>
      <c r="S36" s="12">
        <v>0</v>
      </c>
      <c r="T36" s="12">
        <v>0</v>
      </c>
    </row>
    <row r="37" spans="1:20" s="11" customFormat="1" ht="30" hidden="1" customHeight="1" x14ac:dyDescent="0.25">
      <c r="A37" s="18" t="s">
        <v>58</v>
      </c>
      <c r="B37" s="17" t="s">
        <v>57</v>
      </c>
      <c r="C37" s="16">
        <f>C38+C43</f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f>P38+P43</f>
        <v>0</v>
      </c>
      <c r="Q37" s="13">
        <f>Q38+Q43</f>
        <v>0</v>
      </c>
      <c r="R37" s="12">
        <f>R38+R43</f>
        <v>0</v>
      </c>
      <c r="S37" s="12">
        <f>S38+S43</f>
        <v>0</v>
      </c>
      <c r="T37" s="12">
        <f>T38+T43</f>
        <v>0</v>
      </c>
    </row>
    <row r="38" spans="1:20" s="11" customFormat="1" ht="30" hidden="1" customHeight="1" x14ac:dyDescent="0.25">
      <c r="A38" s="18" t="s">
        <v>56</v>
      </c>
      <c r="B38" s="17" t="s">
        <v>55</v>
      </c>
      <c r="C38" s="16">
        <f>C39+C41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P39+P41</f>
        <v>0</v>
      </c>
      <c r="Q38" s="13">
        <f>Q39+Q41</f>
        <v>0</v>
      </c>
      <c r="R38" s="12">
        <f>R39+R41</f>
        <v>0</v>
      </c>
      <c r="S38" s="12">
        <f>S39+S41</f>
        <v>0</v>
      </c>
      <c r="T38" s="12">
        <f>T39+T41</f>
        <v>0</v>
      </c>
    </row>
    <row r="39" spans="1:20" s="11" customFormat="1" ht="30" hidden="1" customHeight="1" x14ac:dyDescent="0.25">
      <c r="A39" s="18" t="s">
        <v>54</v>
      </c>
      <c r="B39" s="17" t="s">
        <v>53</v>
      </c>
      <c r="C39" s="16">
        <f>C40</f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f>P40</f>
        <v>0</v>
      </c>
      <c r="Q39" s="13">
        <f>Q40</f>
        <v>0</v>
      </c>
      <c r="R39" s="12">
        <f>R40</f>
        <v>0</v>
      </c>
      <c r="S39" s="12">
        <f>S40</f>
        <v>0</v>
      </c>
      <c r="T39" s="12">
        <f>T40</f>
        <v>0</v>
      </c>
    </row>
    <row r="40" spans="1:20" s="11" customFormat="1" ht="30" hidden="1" customHeight="1" x14ac:dyDescent="0.25">
      <c r="A40" s="18" t="s">
        <v>52</v>
      </c>
      <c r="B40" s="17" t="s">
        <v>51</v>
      </c>
      <c r="C40" s="16"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v>0</v>
      </c>
      <c r="Q40" s="13">
        <v>0</v>
      </c>
      <c r="R40" s="12">
        <v>0</v>
      </c>
      <c r="S40" s="12">
        <v>0</v>
      </c>
      <c r="T40" s="12">
        <v>0</v>
      </c>
    </row>
    <row r="41" spans="1:20" s="11" customFormat="1" ht="45" hidden="1" customHeight="1" x14ac:dyDescent="0.25">
      <c r="A41" s="18" t="s">
        <v>50</v>
      </c>
      <c r="B41" s="17" t="s">
        <v>49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48</v>
      </c>
      <c r="B42" s="17" t="s">
        <v>47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30" hidden="1" customHeight="1" x14ac:dyDescent="0.25">
      <c r="A43" s="18" t="s">
        <v>46</v>
      </c>
      <c r="B43" s="17" t="s">
        <v>45</v>
      </c>
      <c r="C43" s="16">
        <f>C44</f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f>P44</f>
        <v>0</v>
      </c>
      <c r="Q43" s="13">
        <f>Q44</f>
        <v>0</v>
      </c>
      <c r="R43" s="12">
        <f>R44</f>
        <v>0</v>
      </c>
      <c r="S43" s="12">
        <f>S44</f>
        <v>0</v>
      </c>
      <c r="T43" s="12">
        <f>T44</f>
        <v>0</v>
      </c>
    </row>
    <row r="44" spans="1:20" s="11" customFormat="1" ht="30" hidden="1" customHeight="1" x14ac:dyDescent="0.25">
      <c r="A44" s="18" t="s">
        <v>44</v>
      </c>
      <c r="B44" s="17" t="s">
        <v>43</v>
      </c>
      <c r="C44" s="16">
        <f>C45</f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f>P45</f>
        <v>0</v>
      </c>
      <c r="Q44" s="13">
        <f>Q45</f>
        <v>0</v>
      </c>
      <c r="R44" s="12">
        <f>R45</f>
        <v>0</v>
      </c>
      <c r="S44" s="12">
        <f>S45</f>
        <v>0</v>
      </c>
      <c r="T44" s="12">
        <f>T45</f>
        <v>0</v>
      </c>
    </row>
    <row r="45" spans="1:20" s="11" customFormat="1" ht="45" hidden="1" customHeight="1" x14ac:dyDescent="0.25">
      <c r="A45" s="18" t="s">
        <v>42</v>
      </c>
      <c r="B45" s="17" t="s">
        <v>41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15" hidden="1" customHeight="1" x14ac:dyDescent="0.25">
      <c r="A46" s="18" t="s">
        <v>40</v>
      </c>
      <c r="B46" s="17" t="s">
        <v>39</v>
      </c>
      <c r="C46" s="16">
        <v>0</v>
      </c>
      <c r="D46" s="15"/>
      <c r="E46" s="6">
        <f>SUM(C46+D46)</f>
        <v>0</v>
      </c>
      <c r="F46" s="15"/>
      <c r="G46" s="6">
        <f>SUM(E46:F46)</f>
        <v>0</v>
      </c>
      <c r="H46" s="15"/>
      <c r="I46" s="6">
        <f>SUM(G46:H46)</f>
        <v>0</v>
      </c>
      <c r="J46" s="15"/>
      <c r="K46" s="6">
        <f>SUM(I46:J46)</f>
        <v>0</v>
      </c>
      <c r="L46" s="14"/>
      <c r="M46" s="6">
        <f>SUM(K46:L46)</f>
        <v>0</v>
      </c>
      <c r="N46" s="14"/>
      <c r="O46" s="6">
        <f>SUM(M46:N46)</f>
        <v>0</v>
      </c>
      <c r="P46" s="13">
        <v>0</v>
      </c>
      <c r="Q46" s="13">
        <v>0</v>
      </c>
      <c r="R46" s="12">
        <v>0</v>
      </c>
      <c r="S46" s="12">
        <v>0</v>
      </c>
      <c r="T46" s="12">
        <v>0</v>
      </c>
    </row>
    <row r="47" spans="1:20" s="11" customFormat="1" ht="30" hidden="1" customHeight="1" x14ac:dyDescent="0.25">
      <c r="A47" s="18" t="s">
        <v>38</v>
      </c>
      <c r="B47" s="17" t="s">
        <v>37</v>
      </c>
      <c r="C47" s="16">
        <v>0</v>
      </c>
      <c r="D47" s="15"/>
      <c r="E47" s="6">
        <f>SUM(C47+D47)</f>
        <v>0</v>
      </c>
      <c r="F47" s="15"/>
      <c r="G47" s="6">
        <f>SUM(E47:F47)</f>
        <v>0</v>
      </c>
      <c r="H47" s="15"/>
      <c r="I47" s="6">
        <f>SUM(G47:H47)</f>
        <v>0</v>
      </c>
      <c r="J47" s="15"/>
      <c r="K47" s="6">
        <f>SUM(I47:J47)</f>
        <v>0</v>
      </c>
      <c r="L47" s="14"/>
      <c r="M47" s="6">
        <f>SUM(K47:L47)</f>
        <v>0</v>
      </c>
      <c r="N47" s="14"/>
      <c r="O47" s="6">
        <f>SUM(M47:N47)</f>
        <v>0</v>
      </c>
      <c r="P47" s="13">
        <v>0</v>
      </c>
      <c r="Q47" s="13">
        <v>0</v>
      </c>
      <c r="R47" s="12">
        <v>0</v>
      </c>
      <c r="S47" s="12">
        <v>0</v>
      </c>
      <c r="T47" s="12">
        <v>0</v>
      </c>
    </row>
    <row r="48" spans="1:20" s="11" customFormat="1" ht="30" hidden="1" customHeight="1" x14ac:dyDescent="0.25">
      <c r="A48" s="18" t="s">
        <v>36</v>
      </c>
      <c r="B48" s="17" t="s">
        <v>35</v>
      </c>
      <c r="C48" s="16">
        <v>0</v>
      </c>
      <c r="D48" s="15"/>
      <c r="E48" s="6">
        <f>SUM(C48+D48)</f>
        <v>0</v>
      </c>
      <c r="F48" s="15"/>
      <c r="G48" s="6">
        <f>SUM(E48:F48)</f>
        <v>0</v>
      </c>
      <c r="H48" s="15"/>
      <c r="I48" s="6">
        <f>SUM(G48:H48)</f>
        <v>0</v>
      </c>
      <c r="J48" s="15"/>
      <c r="K48" s="6">
        <f>SUM(I48:J48)</f>
        <v>0</v>
      </c>
      <c r="L48" s="14"/>
      <c r="M48" s="6">
        <f>SUM(K48:L48)</f>
        <v>0</v>
      </c>
      <c r="N48" s="14"/>
      <c r="O48" s="6">
        <f>SUM(M48:N48)</f>
        <v>0</v>
      </c>
      <c r="P48" s="13">
        <v>0</v>
      </c>
      <c r="Q48" s="13">
        <v>0</v>
      </c>
      <c r="R48" s="12">
        <v>0</v>
      </c>
      <c r="S48" s="12">
        <v>0</v>
      </c>
      <c r="T48" s="12">
        <v>0</v>
      </c>
    </row>
    <row r="49" spans="1:20" s="11" customFormat="1" ht="28.5" x14ac:dyDescent="0.25">
      <c r="A49" s="24" t="s">
        <v>34</v>
      </c>
      <c r="B49" s="23" t="s">
        <v>33</v>
      </c>
      <c r="C49" s="22">
        <f>SUM(C50+C57)</f>
        <v>0</v>
      </c>
      <c r="D49" s="22">
        <f>SUM(D50+D57)</f>
        <v>0</v>
      </c>
      <c r="E49" s="6">
        <f>SUM(C49+D49)</f>
        <v>0</v>
      </c>
      <c r="F49" s="22">
        <f>SUM(F50+F57)</f>
        <v>0</v>
      </c>
      <c r="G49" s="6">
        <f>SUM(E49:F49)</f>
        <v>0</v>
      </c>
      <c r="H49" s="22">
        <f>SUM(H50+H57)</f>
        <v>0</v>
      </c>
      <c r="I49" s="6">
        <f>SUM(G49:H49)</f>
        <v>0</v>
      </c>
      <c r="J49" s="22">
        <f>SUM(J50+J57)</f>
        <v>0</v>
      </c>
      <c r="K49" s="6">
        <f>SUM(I49:J49)</f>
        <v>0</v>
      </c>
      <c r="L49" s="22">
        <f>SUM(L50+L57)</f>
        <v>0</v>
      </c>
      <c r="M49" s="6">
        <f>SUM(K49:L49)</f>
        <v>0</v>
      </c>
      <c r="N49" s="22">
        <f>SUM(N50+N57)</f>
        <v>0</v>
      </c>
      <c r="O49" s="6">
        <f>SUM(M49:N49)</f>
        <v>0</v>
      </c>
      <c r="P49" s="21">
        <f>SUM(P50+P57)</f>
        <v>0</v>
      </c>
      <c r="Q49" s="21">
        <f>SUM(Q50+Q57)</f>
        <v>-9.3132257461547852E-10</v>
      </c>
      <c r="R49" s="4">
        <f>SUM(R50+R57)</f>
        <v>0</v>
      </c>
      <c r="S49" s="4">
        <f>SUM(S50+S57)</f>
        <v>0</v>
      </c>
      <c r="T49" s="4">
        <f>SUM(T50+T57)</f>
        <v>0</v>
      </c>
    </row>
    <row r="50" spans="1:20" s="11" customFormat="1" x14ac:dyDescent="0.25">
      <c r="A50" s="18" t="s">
        <v>32</v>
      </c>
      <c r="B50" s="17" t="s">
        <v>31</v>
      </c>
      <c r="C50" s="16">
        <f>C54+C51</f>
        <v>-3379739.2</v>
      </c>
      <c r="D50" s="16">
        <f>D54+D51</f>
        <v>0</v>
      </c>
      <c r="E50" s="6">
        <f>SUM(C50+D50)</f>
        <v>-3379739.2</v>
      </c>
      <c r="F50" s="16">
        <f>F54+F51</f>
        <v>0</v>
      </c>
      <c r="G50" s="6">
        <f>SUM(E50:F50)</f>
        <v>-3379739.2</v>
      </c>
      <c r="H50" s="16">
        <f>H54+H51</f>
        <v>0</v>
      </c>
      <c r="I50" s="6">
        <f>SUM(G50:H50)</f>
        <v>-3379739.2</v>
      </c>
      <c r="J50" s="16">
        <f>J54+J51</f>
        <v>0</v>
      </c>
      <c r="K50" s="6">
        <f>SUM(I50:J50)</f>
        <v>-3379739.2</v>
      </c>
      <c r="L50" s="16">
        <f>L54+L51</f>
        <v>0</v>
      </c>
      <c r="M50" s="6">
        <f>SUM(K50:L50)</f>
        <v>-3379739.2</v>
      </c>
      <c r="N50" s="16">
        <f>N54+N51</f>
        <v>0</v>
      </c>
      <c r="O50" s="6">
        <f>SUM(M50:N50)</f>
        <v>-3379739.2</v>
      </c>
      <c r="P50" s="13">
        <f>P54+P51</f>
        <v>-4987958.3</v>
      </c>
      <c r="Q50" s="13">
        <f>Q54+Q51</f>
        <v>-5315129.0000000009</v>
      </c>
      <c r="R50" s="12">
        <f>R54+R51</f>
        <v>-3701938.7</v>
      </c>
      <c r="S50" s="12">
        <f>S54+S51</f>
        <v>-3726407.6</v>
      </c>
      <c r="T50" s="12">
        <f>T54+T51</f>
        <v>-3757993.7</v>
      </c>
    </row>
    <row r="51" spans="1:20" s="11" customFormat="1" x14ac:dyDescent="0.25">
      <c r="A51" s="18" t="s">
        <v>30</v>
      </c>
      <c r="B51" s="17" t="s">
        <v>29</v>
      </c>
      <c r="C51" s="16">
        <f>C52</f>
        <v>0</v>
      </c>
      <c r="D51" s="16">
        <f>D52</f>
        <v>0</v>
      </c>
      <c r="E51" s="6">
        <f>SUM(C51+D51)</f>
        <v>0</v>
      </c>
      <c r="F51" s="16">
        <f>F52</f>
        <v>0</v>
      </c>
      <c r="G51" s="6">
        <f>SUM(E51:F51)</f>
        <v>0</v>
      </c>
      <c r="H51" s="16">
        <f>H52</f>
        <v>0</v>
      </c>
      <c r="I51" s="6">
        <f>SUM(G51:H51)</f>
        <v>0</v>
      </c>
      <c r="J51" s="16">
        <f>J52</f>
        <v>0</v>
      </c>
      <c r="K51" s="6">
        <f>SUM(I51:J51)</f>
        <v>0</v>
      </c>
      <c r="L51" s="16">
        <f>L52</f>
        <v>0</v>
      </c>
      <c r="M51" s="6">
        <f>SUM(K51:L51)</f>
        <v>0</v>
      </c>
      <c r="N51" s="16">
        <f>N52</f>
        <v>0</v>
      </c>
      <c r="O51" s="6">
        <f>SUM(M51:N51)</f>
        <v>0</v>
      </c>
      <c r="P51" s="13">
        <f>P52</f>
        <v>0</v>
      </c>
      <c r="Q51" s="13">
        <f>Q52</f>
        <v>0</v>
      </c>
      <c r="R51" s="12">
        <f>R52</f>
        <v>0</v>
      </c>
      <c r="S51" s="12">
        <f>S52</f>
        <v>0</v>
      </c>
      <c r="T51" s="12">
        <f>T52</f>
        <v>0</v>
      </c>
    </row>
    <row r="52" spans="1:20" s="11" customFormat="1" ht="30" x14ac:dyDescent="0.25">
      <c r="A52" s="18" t="s">
        <v>28</v>
      </c>
      <c r="B52" s="17" t="s">
        <v>27</v>
      </c>
      <c r="C52" s="16">
        <f>C53</f>
        <v>0</v>
      </c>
      <c r="D52" s="16">
        <f>D53</f>
        <v>0</v>
      </c>
      <c r="E52" s="6">
        <f>SUM(C52+D52)</f>
        <v>0</v>
      </c>
      <c r="F52" s="16">
        <f>F53</f>
        <v>0</v>
      </c>
      <c r="G52" s="6">
        <f>SUM(E52:F52)</f>
        <v>0</v>
      </c>
      <c r="H52" s="16">
        <f>H53</f>
        <v>0</v>
      </c>
      <c r="I52" s="6">
        <f>SUM(G52:H52)</f>
        <v>0</v>
      </c>
      <c r="J52" s="16">
        <f>J53</f>
        <v>0</v>
      </c>
      <c r="K52" s="6">
        <f>SUM(I52:J52)</f>
        <v>0</v>
      </c>
      <c r="L52" s="16">
        <f>L53</f>
        <v>0</v>
      </c>
      <c r="M52" s="6">
        <f>SUM(K52:L52)</f>
        <v>0</v>
      </c>
      <c r="N52" s="16">
        <f>N53</f>
        <v>0</v>
      </c>
      <c r="O52" s="6">
        <f>SUM(M52:N52)</f>
        <v>0</v>
      </c>
      <c r="P52" s="13">
        <f>P53</f>
        <v>0</v>
      </c>
      <c r="Q52" s="13">
        <f>Q53</f>
        <v>0</v>
      </c>
      <c r="R52" s="12">
        <f>R53</f>
        <v>0</v>
      </c>
      <c r="S52" s="12">
        <f>S53</f>
        <v>0</v>
      </c>
      <c r="T52" s="12">
        <f>T53</f>
        <v>0</v>
      </c>
    </row>
    <row r="53" spans="1:20" s="11" customFormat="1" ht="30" x14ac:dyDescent="0.25">
      <c r="A53" s="18" t="s">
        <v>26</v>
      </c>
      <c r="B53" s="17" t="s">
        <v>25</v>
      </c>
      <c r="C53" s="16">
        <v>0</v>
      </c>
      <c r="D53" s="15"/>
      <c r="E53" s="6">
        <f>SUM(C53+D53)</f>
        <v>0</v>
      </c>
      <c r="F53" s="15"/>
      <c r="G53" s="6">
        <f>SUM(E53:F53)</f>
        <v>0</v>
      </c>
      <c r="H53" s="15"/>
      <c r="I53" s="6">
        <f>SUM(G53:H53)</f>
        <v>0</v>
      </c>
      <c r="J53" s="15"/>
      <c r="K53" s="6">
        <f>SUM(I53:J53)</f>
        <v>0</v>
      </c>
      <c r="L53" s="14"/>
      <c r="M53" s="6">
        <f>SUM(K53:L53)</f>
        <v>0</v>
      </c>
      <c r="N53" s="14"/>
      <c r="O53" s="6">
        <f>SUM(M53:N53)</f>
        <v>0</v>
      </c>
      <c r="P53" s="13">
        <v>0</v>
      </c>
      <c r="Q53" s="13">
        <v>0</v>
      </c>
      <c r="R53" s="12">
        <v>0</v>
      </c>
      <c r="S53" s="12">
        <v>0</v>
      </c>
      <c r="T53" s="12">
        <v>0</v>
      </c>
    </row>
    <row r="54" spans="1:20" s="11" customFormat="1" x14ac:dyDescent="0.25">
      <c r="A54" s="18" t="s">
        <v>24</v>
      </c>
      <c r="B54" s="17" t="s">
        <v>23</v>
      </c>
      <c r="C54" s="16">
        <f>C55</f>
        <v>-3379739.2</v>
      </c>
      <c r="D54" s="20">
        <f>D55</f>
        <v>0</v>
      </c>
      <c r="E54" s="6">
        <f>SUM(C54+D54)</f>
        <v>-3379739.2</v>
      </c>
      <c r="F54" s="20">
        <f>F55</f>
        <v>0</v>
      </c>
      <c r="G54" s="6">
        <f>SUM(E54:F54)</f>
        <v>-3379739.2</v>
      </c>
      <c r="H54" s="20">
        <f>H55</f>
        <v>0</v>
      </c>
      <c r="I54" s="6">
        <f>SUM(G54:H54)</f>
        <v>-3379739.2</v>
      </c>
      <c r="J54" s="20">
        <f>J55</f>
        <v>0</v>
      </c>
      <c r="K54" s="6">
        <f>SUM(I54:J54)</f>
        <v>-3379739.2</v>
      </c>
      <c r="L54" s="16">
        <f>L55</f>
        <v>0</v>
      </c>
      <c r="M54" s="6">
        <f>SUM(K54:L54)</f>
        <v>-3379739.2</v>
      </c>
      <c r="N54" s="16">
        <f>N55</f>
        <v>0</v>
      </c>
      <c r="O54" s="6">
        <f>SUM(M54:N54)</f>
        <v>-3379739.2</v>
      </c>
      <c r="P54" s="13">
        <f>P55</f>
        <v>-4987958.3</v>
      </c>
      <c r="Q54" s="13">
        <f>Q55</f>
        <v>-5315129.0000000009</v>
      </c>
      <c r="R54" s="12">
        <f>R55</f>
        <v>-3701938.7</v>
      </c>
      <c r="S54" s="12">
        <f>S55</f>
        <v>-3726407.6</v>
      </c>
      <c r="T54" s="12">
        <f>T55</f>
        <v>-3757993.7</v>
      </c>
    </row>
    <row r="55" spans="1:20" s="11" customFormat="1" x14ac:dyDescent="0.25">
      <c r="A55" s="18" t="s">
        <v>22</v>
      </c>
      <c r="B55" s="17" t="s">
        <v>21</v>
      </c>
      <c r="C55" s="16">
        <f>C56</f>
        <v>-3379739.2</v>
      </c>
      <c r="D55" s="20">
        <f>D56</f>
        <v>0</v>
      </c>
      <c r="E55" s="6">
        <f>SUM(C55+D55)</f>
        <v>-3379739.2</v>
      </c>
      <c r="F55" s="20">
        <f>F56</f>
        <v>0</v>
      </c>
      <c r="G55" s="6">
        <f>SUM(E55:F55)</f>
        <v>-3379739.2</v>
      </c>
      <c r="H55" s="20">
        <f>H56</f>
        <v>0</v>
      </c>
      <c r="I55" s="6">
        <f>SUM(G55:H55)</f>
        <v>-3379739.2</v>
      </c>
      <c r="J55" s="20">
        <f>J56</f>
        <v>0</v>
      </c>
      <c r="K55" s="6">
        <f>SUM(I55:J55)</f>
        <v>-3379739.2</v>
      </c>
      <c r="L55" s="16">
        <f>L56</f>
        <v>0</v>
      </c>
      <c r="M55" s="6">
        <f>SUM(K55:L55)</f>
        <v>-3379739.2</v>
      </c>
      <c r="N55" s="16">
        <f>N56</f>
        <v>0</v>
      </c>
      <c r="O55" s="6">
        <f>SUM(M55:N55)</f>
        <v>-3379739.2</v>
      </c>
      <c r="P55" s="13">
        <f>P56</f>
        <v>-4987958.3</v>
      </c>
      <c r="Q55" s="13">
        <f>Q56</f>
        <v>-5315129.0000000009</v>
      </c>
      <c r="R55" s="12">
        <f>R56</f>
        <v>-3701938.7</v>
      </c>
      <c r="S55" s="12">
        <f>S56</f>
        <v>-3726407.6</v>
      </c>
      <c r="T55" s="12">
        <f>T56</f>
        <v>-3757993.7</v>
      </c>
    </row>
    <row r="56" spans="1:20" s="11" customFormat="1" ht="30" x14ac:dyDescent="0.25">
      <c r="A56" s="18" t="s">
        <v>20</v>
      </c>
      <c r="B56" s="17" t="s">
        <v>19</v>
      </c>
      <c r="C56" s="16">
        <v>-3379739.2</v>
      </c>
      <c r="D56" s="19"/>
      <c r="E56" s="6">
        <f>SUM(C56+D56)</f>
        <v>-3379739.2</v>
      </c>
      <c r="F56" s="19"/>
      <c r="G56" s="6">
        <f>SUM(E56:F56)</f>
        <v>-3379739.2</v>
      </c>
      <c r="H56" s="19"/>
      <c r="I56" s="6">
        <f>SUM(G56:H56)</f>
        <v>-3379739.2</v>
      </c>
      <c r="J56" s="19"/>
      <c r="K56" s="6">
        <f>SUM(I56:J56)</f>
        <v>-3379739.2</v>
      </c>
      <c r="L56" s="14"/>
      <c r="M56" s="6">
        <f>SUM(K56:L56)</f>
        <v>-3379739.2</v>
      </c>
      <c r="N56" s="14"/>
      <c r="O56" s="6">
        <f>SUM(M56:N56)</f>
        <v>-3379739.2</v>
      </c>
      <c r="P56" s="13">
        <f>-4809218.6-178739.7</f>
        <v>-4987958.3</v>
      </c>
      <c r="Q56" s="13">
        <f>-4961740.4-259092.4-94296.2</f>
        <v>-5315129.0000000009</v>
      </c>
      <c r="R56" s="12">
        <v>-3701938.7</v>
      </c>
      <c r="S56" s="12">
        <v>-3726407.6</v>
      </c>
      <c r="T56" s="12">
        <v>-3757993.7</v>
      </c>
    </row>
    <row r="57" spans="1:20" s="11" customFormat="1" x14ac:dyDescent="0.25">
      <c r="A57" s="18" t="s">
        <v>18</v>
      </c>
      <c r="B57" s="17" t="s">
        <v>17</v>
      </c>
      <c r="C57" s="16">
        <f>C58+C61</f>
        <v>3379739.2</v>
      </c>
      <c r="D57" s="20">
        <f>SUM(D558+D61)</f>
        <v>0</v>
      </c>
      <c r="E57" s="6">
        <f>SUM(C57+D57)</f>
        <v>3379739.2</v>
      </c>
      <c r="F57" s="20">
        <f>SUM(F558+F61)</f>
        <v>0</v>
      </c>
      <c r="G57" s="6">
        <f>SUM(E57:F57)</f>
        <v>3379739.2</v>
      </c>
      <c r="H57" s="20">
        <f>SUM(H558+H61)</f>
        <v>0</v>
      </c>
      <c r="I57" s="6">
        <f>SUM(G57:H57)</f>
        <v>3379739.2</v>
      </c>
      <c r="J57" s="20">
        <f>SUM(J558+J61)</f>
        <v>0</v>
      </c>
      <c r="K57" s="6">
        <f>SUM(I57:J57)</f>
        <v>3379739.2</v>
      </c>
      <c r="L57" s="16">
        <f>SUM(L558+L61)</f>
        <v>0</v>
      </c>
      <c r="M57" s="6">
        <f>SUM(K57:L57)</f>
        <v>3379739.2</v>
      </c>
      <c r="N57" s="16">
        <f>SUM(N558+N61)</f>
        <v>0</v>
      </c>
      <c r="O57" s="6">
        <f>SUM(M57:N57)</f>
        <v>3379739.2</v>
      </c>
      <c r="P57" s="13">
        <f>P58+P61</f>
        <v>4987958.3</v>
      </c>
      <c r="Q57" s="13">
        <f>Q58+Q61</f>
        <v>5315129</v>
      </c>
      <c r="R57" s="12">
        <f>R58+R61</f>
        <v>3701938.7</v>
      </c>
      <c r="S57" s="12">
        <f>S58+S61</f>
        <v>3726407.6</v>
      </c>
      <c r="T57" s="12">
        <f>T58+T61</f>
        <v>3757993.7</v>
      </c>
    </row>
    <row r="58" spans="1:20" s="11" customFormat="1" x14ac:dyDescent="0.25">
      <c r="A58" s="18" t="s">
        <v>16</v>
      </c>
      <c r="B58" s="17" t="s">
        <v>15</v>
      </c>
      <c r="C58" s="16">
        <f>C59</f>
        <v>0</v>
      </c>
      <c r="D58" s="20">
        <f>D59</f>
        <v>0</v>
      </c>
      <c r="E58" s="6">
        <f>SUM(C58+D58)</f>
        <v>0</v>
      </c>
      <c r="F58" s="20">
        <f>F59</f>
        <v>0</v>
      </c>
      <c r="G58" s="6">
        <f>SUM(E58:F58)</f>
        <v>0</v>
      </c>
      <c r="H58" s="20">
        <f>H59</f>
        <v>0</v>
      </c>
      <c r="I58" s="6">
        <f>SUM(G58:H58)</f>
        <v>0</v>
      </c>
      <c r="J58" s="20">
        <f>J59</f>
        <v>0</v>
      </c>
      <c r="K58" s="6">
        <f>SUM(I58:J58)</f>
        <v>0</v>
      </c>
      <c r="L58" s="16">
        <f>L59</f>
        <v>0</v>
      </c>
      <c r="M58" s="6">
        <f>SUM(K58:L58)</f>
        <v>0</v>
      </c>
      <c r="N58" s="16">
        <f>N59</f>
        <v>0</v>
      </c>
      <c r="O58" s="6">
        <f>SUM(M58:N58)</f>
        <v>0</v>
      </c>
      <c r="P58" s="13">
        <f>P59</f>
        <v>4987958.3</v>
      </c>
      <c r="Q58" s="13">
        <f>Q59</f>
        <v>5315129</v>
      </c>
      <c r="R58" s="12">
        <f>R59</f>
        <v>0</v>
      </c>
      <c r="S58" s="12">
        <f>S59</f>
        <v>0</v>
      </c>
      <c r="T58" s="12">
        <f>T59</f>
        <v>0</v>
      </c>
    </row>
    <row r="59" spans="1:20" s="11" customFormat="1" x14ac:dyDescent="0.25">
      <c r="A59" s="18" t="s">
        <v>14</v>
      </c>
      <c r="B59" s="17" t="s">
        <v>13</v>
      </c>
      <c r="C59" s="16">
        <f>C60</f>
        <v>0</v>
      </c>
      <c r="D59" s="16">
        <f>D60</f>
        <v>0</v>
      </c>
      <c r="E59" s="6">
        <f>SUM(C59+D59)</f>
        <v>0</v>
      </c>
      <c r="F59" s="16">
        <f>F60</f>
        <v>0</v>
      </c>
      <c r="G59" s="6">
        <f>SUM(E59:F59)</f>
        <v>0</v>
      </c>
      <c r="H59" s="16">
        <f>H60</f>
        <v>0</v>
      </c>
      <c r="I59" s="6">
        <f>SUM(G59:H59)</f>
        <v>0</v>
      </c>
      <c r="J59" s="16">
        <f>J60</f>
        <v>0</v>
      </c>
      <c r="K59" s="6">
        <f>SUM(I59:J59)</f>
        <v>0</v>
      </c>
      <c r="L59" s="16">
        <f>L60</f>
        <v>0</v>
      </c>
      <c r="M59" s="6">
        <f>SUM(K59:L59)</f>
        <v>0</v>
      </c>
      <c r="N59" s="16">
        <f>N60</f>
        <v>0</v>
      </c>
      <c r="O59" s="6">
        <f>SUM(M59:N59)</f>
        <v>0</v>
      </c>
      <c r="P59" s="13">
        <f>P60</f>
        <v>4987958.3</v>
      </c>
      <c r="Q59" s="13">
        <f>Q60</f>
        <v>5315129</v>
      </c>
      <c r="R59" s="12">
        <f>R60</f>
        <v>0</v>
      </c>
      <c r="S59" s="12">
        <f>S60</f>
        <v>0</v>
      </c>
      <c r="T59" s="12">
        <f>T60</f>
        <v>0</v>
      </c>
    </row>
    <row r="60" spans="1:20" s="11" customFormat="1" ht="30" x14ac:dyDescent="0.25">
      <c r="A60" s="18" t="s">
        <v>12</v>
      </c>
      <c r="B60" s="17" t="s">
        <v>11</v>
      </c>
      <c r="C60" s="16">
        <v>0</v>
      </c>
      <c r="D60" s="15"/>
      <c r="E60" s="6">
        <f>SUM(C60+D60)</f>
        <v>0</v>
      </c>
      <c r="F60" s="15"/>
      <c r="G60" s="6">
        <f>SUM(E60:F60)</f>
        <v>0</v>
      </c>
      <c r="H60" s="15"/>
      <c r="I60" s="6">
        <f>SUM(G60:H60)</f>
        <v>0</v>
      </c>
      <c r="J60" s="15"/>
      <c r="K60" s="6">
        <f>SUM(I60:J60)</f>
        <v>0</v>
      </c>
      <c r="L60" s="14"/>
      <c r="M60" s="6">
        <f>SUM(K60:L60)</f>
        <v>0</v>
      </c>
      <c r="N60" s="14"/>
      <c r="O60" s="6">
        <f>SUM(M60:N60)</f>
        <v>0</v>
      </c>
      <c r="P60" s="13">
        <f>4937958.3+50000</f>
        <v>4987958.3</v>
      </c>
      <c r="Q60" s="13">
        <f>5092093.1+128739.7+94296.2</f>
        <v>5315129</v>
      </c>
      <c r="R60" s="12">
        <v>0</v>
      </c>
      <c r="S60" s="12">
        <v>0</v>
      </c>
      <c r="T60" s="12">
        <v>0</v>
      </c>
    </row>
    <row r="61" spans="1:20" s="11" customFormat="1" x14ac:dyDescent="0.25">
      <c r="A61" s="18" t="s">
        <v>5</v>
      </c>
      <c r="B61" s="17" t="s">
        <v>10</v>
      </c>
      <c r="C61" s="16">
        <f>C62-C64</f>
        <v>3379739.2</v>
      </c>
      <c r="D61" s="16">
        <f>D62-D64</f>
        <v>0</v>
      </c>
      <c r="E61" s="6">
        <f>SUM(C61+D61)</f>
        <v>3379739.2</v>
      </c>
      <c r="F61" s="16">
        <f>F62-F64</f>
        <v>0</v>
      </c>
      <c r="G61" s="6">
        <f>SUM(E61:F61)</f>
        <v>3379739.2</v>
      </c>
      <c r="H61" s="16">
        <f>H62-H64</f>
        <v>0</v>
      </c>
      <c r="I61" s="6">
        <f>SUM(G61:H61)</f>
        <v>3379739.2</v>
      </c>
      <c r="J61" s="16">
        <f>J62-J64</f>
        <v>0</v>
      </c>
      <c r="K61" s="6">
        <f>SUM(I61:J61)</f>
        <v>3379739.2</v>
      </c>
      <c r="L61" s="16">
        <f>L62-L64</f>
        <v>0</v>
      </c>
      <c r="M61" s="6">
        <f>SUM(K61:L61)</f>
        <v>3379739.2</v>
      </c>
      <c r="N61" s="16">
        <f>N62-N64</f>
        <v>0</v>
      </c>
      <c r="O61" s="6">
        <f>SUM(M61:N61)</f>
        <v>3379739.2</v>
      </c>
      <c r="P61" s="13">
        <f>SUM(P63+P65)</f>
        <v>0</v>
      </c>
      <c r="Q61" s="13">
        <f>Q62-Q64</f>
        <v>0</v>
      </c>
      <c r="R61" s="12">
        <f>R62-R64</f>
        <v>3701938.7</v>
      </c>
      <c r="S61" s="12">
        <f>S62-S64</f>
        <v>3726407.6</v>
      </c>
      <c r="T61" s="12">
        <f>T62-T64</f>
        <v>3757993.7</v>
      </c>
    </row>
    <row r="62" spans="1:20" s="11" customFormat="1" x14ac:dyDescent="0.25">
      <c r="A62" s="18" t="s">
        <v>9</v>
      </c>
      <c r="B62" s="17" t="s">
        <v>8</v>
      </c>
      <c r="C62" s="16">
        <f>SUM(C63)</f>
        <v>3379739.2</v>
      </c>
      <c r="D62" s="16">
        <f>SUM(D63)</f>
        <v>0</v>
      </c>
      <c r="E62" s="6">
        <f>SUM(C62+D62)</f>
        <v>3379739.2</v>
      </c>
      <c r="F62" s="16">
        <f>SUM(F63)</f>
        <v>0</v>
      </c>
      <c r="G62" s="6">
        <f>SUM(E62:F62)</f>
        <v>3379739.2</v>
      </c>
      <c r="H62" s="16">
        <f>SUM(H63)</f>
        <v>0</v>
      </c>
      <c r="I62" s="6">
        <f>SUM(G62:H62)</f>
        <v>3379739.2</v>
      </c>
      <c r="J62" s="16">
        <f>SUM(J63)</f>
        <v>0</v>
      </c>
      <c r="K62" s="6">
        <f>SUM(I62:J62)</f>
        <v>3379739.2</v>
      </c>
      <c r="L62" s="16">
        <f>SUM(L63)</f>
        <v>0</v>
      </c>
      <c r="M62" s="6">
        <f>SUM(K62:L62)</f>
        <v>3379739.2</v>
      </c>
      <c r="N62" s="16">
        <f>SUM(N63)</f>
        <v>0</v>
      </c>
      <c r="O62" s="6">
        <f>SUM(M62:N62)</f>
        <v>3379739.2</v>
      </c>
      <c r="P62" s="13">
        <f>SUM(P63)</f>
        <v>0</v>
      </c>
      <c r="Q62" s="13">
        <f>SUM(Q63)</f>
        <v>0</v>
      </c>
      <c r="R62" s="12">
        <f>SUM(R63)</f>
        <v>3701938.7</v>
      </c>
      <c r="S62" s="12">
        <f>SUM(S63)</f>
        <v>3726407.6</v>
      </c>
      <c r="T62" s="12">
        <f>SUM(T63)</f>
        <v>3757993.7</v>
      </c>
    </row>
    <row r="63" spans="1:20" s="11" customFormat="1" ht="30" x14ac:dyDescent="0.25">
      <c r="A63" s="18" t="s">
        <v>7</v>
      </c>
      <c r="B63" s="17" t="s">
        <v>6</v>
      </c>
      <c r="C63" s="16">
        <v>3379739.2</v>
      </c>
      <c r="D63" s="19"/>
      <c r="E63" s="6">
        <f>SUM(C63+D63)</f>
        <v>3379739.2</v>
      </c>
      <c r="F63" s="19"/>
      <c r="G63" s="6">
        <f>SUM(E63:F63)</f>
        <v>3379739.2</v>
      </c>
      <c r="H63" s="19"/>
      <c r="I63" s="6">
        <f>SUM(G63:H63)</f>
        <v>3379739.2</v>
      </c>
      <c r="J63" s="19"/>
      <c r="K63" s="6">
        <f>SUM(I63:J63)</f>
        <v>3379739.2</v>
      </c>
      <c r="L63" s="14"/>
      <c r="M63" s="6">
        <f>SUM(K63:L63)</f>
        <v>3379739.2</v>
      </c>
      <c r="N63" s="14"/>
      <c r="O63" s="6">
        <f>SUM(M63:N63)</f>
        <v>3379739.2</v>
      </c>
      <c r="P63" s="13"/>
      <c r="Q63" s="13"/>
      <c r="R63" s="12">
        <v>3701938.7</v>
      </c>
      <c r="S63" s="12">
        <v>3726407.6</v>
      </c>
      <c r="T63" s="12">
        <v>3757993.7</v>
      </c>
    </row>
    <row r="64" spans="1:20" s="11" customFormat="1" x14ac:dyDescent="0.25">
      <c r="A64" s="18" t="s">
        <v>5</v>
      </c>
      <c r="B64" s="17" t="s">
        <v>4</v>
      </c>
      <c r="C64" s="16">
        <f>SUM(C65)</f>
        <v>0</v>
      </c>
      <c r="D64" s="16">
        <f>SUM(D65)</f>
        <v>0</v>
      </c>
      <c r="E64" s="6">
        <f>SUM(C64+D64)</f>
        <v>0</v>
      </c>
      <c r="F64" s="16">
        <f>SUM(F65)</f>
        <v>0</v>
      </c>
      <c r="G64" s="6">
        <f>SUM(E64:F64)</f>
        <v>0</v>
      </c>
      <c r="H64" s="16">
        <f>SUM(H65)</f>
        <v>0</v>
      </c>
      <c r="I64" s="6">
        <f>SUM(G64:H64)</f>
        <v>0</v>
      </c>
      <c r="J64" s="16">
        <f>SUM(J65)</f>
        <v>0</v>
      </c>
      <c r="K64" s="6">
        <f>SUM(I64:J64)</f>
        <v>0</v>
      </c>
      <c r="L64" s="16">
        <f>SUM(L65)</f>
        <v>0</v>
      </c>
      <c r="M64" s="6">
        <f>SUM(K64:L64)</f>
        <v>0</v>
      </c>
      <c r="N64" s="16">
        <f>SUM(N65)</f>
        <v>0</v>
      </c>
      <c r="O64" s="6">
        <f>SUM(M64:N64)</f>
        <v>0</v>
      </c>
      <c r="P64" s="13">
        <f>SUM(P65)</f>
        <v>0</v>
      </c>
      <c r="Q64" s="13">
        <f>SUM(Q65)</f>
        <v>0</v>
      </c>
      <c r="R64" s="12">
        <f>SUM(R65)</f>
        <v>0</v>
      </c>
      <c r="S64" s="12">
        <f>SUM(S65)</f>
        <v>0</v>
      </c>
      <c r="T64" s="12">
        <f>SUM(T65)</f>
        <v>0</v>
      </c>
    </row>
    <row r="65" spans="1:20" s="11" customFormat="1" ht="30" x14ac:dyDescent="0.25">
      <c r="A65" s="18" t="s">
        <v>3</v>
      </c>
      <c r="B65" s="17" t="s">
        <v>2</v>
      </c>
      <c r="C65" s="16">
        <v>0</v>
      </c>
      <c r="D65" s="15"/>
      <c r="E65" s="6">
        <f>SUM(C65+D65)</f>
        <v>0</v>
      </c>
      <c r="F65" s="15"/>
      <c r="G65" s="6">
        <f>SUM(E65:F65)</f>
        <v>0</v>
      </c>
      <c r="H65" s="15"/>
      <c r="I65" s="6">
        <f>SUM(G65:H65)</f>
        <v>0</v>
      </c>
      <c r="J65" s="15"/>
      <c r="K65" s="6">
        <f>SUM(I65:J65)</f>
        <v>0</v>
      </c>
      <c r="L65" s="14"/>
      <c r="M65" s="6">
        <f>SUM(K65:L65)</f>
        <v>0</v>
      </c>
      <c r="N65" s="14"/>
      <c r="O65" s="6">
        <f>SUM(M65:N65)</f>
        <v>0</v>
      </c>
      <c r="P65" s="13"/>
      <c r="Q65" s="13">
        <v>0</v>
      </c>
      <c r="R65" s="12">
        <v>0</v>
      </c>
      <c r="S65" s="12">
        <v>0</v>
      </c>
      <c r="T65" s="12">
        <v>0</v>
      </c>
    </row>
    <row r="66" spans="1:20" ht="21.75" customHeight="1" x14ac:dyDescent="0.25">
      <c r="A66" s="10" t="s">
        <v>1</v>
      </c>
      <c r="B66" s="9" t="s">
        <v>0</v>
      </c>
      <c r="C66" s="8">
        <f>C14+C49</f>
        <v>97965</v>
      </c>
      <c r="D66" s="8">
        <f>D14+D49</f>
        <v>0</v>
      </c>
      <c r="E66" s="6">
        <f>SUM(C66+D66)</f>
        <v>97965</v>
      </c>
      <c r="F66" s="7">
        <f>F14+F49</f>
        <v>0</v>
      </c>
      <c r="G66" s="6">
        <f>SUM(E66:F66)</f>
        <v>97965</v>
      </c>
      <c r="H66" s="7">
        <f>H14+H49</f>
        <v>0</v>
      </c>
      <c r="I66" s="6">
        <f>SUM(G66:H66)</f>
        <v>97965</v>
      </c>
      <c r="J66" s="7">
        <f>J14+J49</f>
        <v>0</v>
      </c>
      <c r="K66" s="6">
        <f>SUM(I66:J66)</f>
        <v>97965</v>
      </c>
      <c r="L66" s="7">
        <f>L14+L49</f>
        <v>0</v>
      </c>
      <c r="M66" s="6">
        <f>SUM(K66:L66)</f>
        <v>97965</v>
      </c>
      <c r="N66" s="7">
        <f>N14+N49</f>
        <v>0</v>
      </c>
      <c r="O66" s="6">
        <f>SUM(M66:N66)</f>
        <v>97965</v>
      </c>
      <c r="P66" s="5">
        <f>P14+P49</f>
        <v>128739.70000000001</v>
      </c>
      <c r="Q66" s="5">
        <f>Q14+Q49</f>
        <v>130352.69999999907</v>
      </c>
      <c r="R66" s="4">
        <f>R14+R49</f>
        <v>96441.8</v>
      </c>
      <c r="S66" s="4">
        <f>S14+S49</f>
        <v>98451.8</v>
      </c>
      <c r="T66" s="4">
        <f>T14+T49</f>
        <v>100515.3</v>
      </c>
    </row>
    <row r="72" spans="1:20" x14ac:dyDescent="0.25">
      <c r="A72" s="3"/>
    </row>
    <row r="73" spans="1:20" x14ac:dyDescent="0.25">
      <c r="A73" s="3"/>
    </row>
  </sheetData>
  <mergeCells count="21">
    <mergeCell ref="J11:J12"/>
    <mergeCell ref="K11:K12"/>
    <mergeCell ref="L11:L12"/>
    <mergeCell ref="M11:M12"/>
    <mergeCell ref="N11:N12"/>
    <mergeCell ref="A7:P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P11:P12"/>
    <mergeCell ref="Q11:Q12"/>
    <mergeCell ref="R11:R12"/>
    <mergeCell ref="S11:S12"/>
    <mergeCell ref="T11:T12"/>
    <mergeCell ref="O11:O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2020-12-18T15:52:51Z</dcterms:created>
  <dcterms:modified xsi:type="dcterms:W3CDTF">2020-12-18T15:54:03Z</dcterms:modified>
</cp:coreProperties>
</file>