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20 год\2. полугодие 2020 года\Дума исполнение за 1 квартал\пояснительная записка на 01.07.2020\"/>
    </mc:Choice>
  </mc:AlternateContent>
  <bookViews>
    <workbookView xWindow="0" yWindow="0" windowWidth="25200" windowHeight="11985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C24" i="31" l="1"/>
  <c r="F31" i="31" l="1"/>
  <c r="E31" i="31"/>
  <c r="E30" i="31"/>
  <c r="F22" i="31"/>
  <c r="E22" i="31"/>
  <c r="F11" i="31" l="1"/>
  <c r="F12" i="31"/>
  <c r="F13" i="31"/>
  <c r="F14" i="31"/>
  <c r="F15" i="31"/>
  <c r="F17" i="31"/>
  <c r="F18" i="31"/>
  <c r="F19" i="31"/>
  <c r="F20" i="31"/>
  <c r="F21" i="31"/>
  <c r="F26" i="31"/>
  <c r="F27" i="31"/>
  <c r="F28" i="31"/>
  <c r="F29" i="31"/>
  <c r="F30" i="31"/>
  <c r="E11" i="31"/>
  <c r="E12" i="31"/>
  <c r="E13" i="31"/>
  <c r="E14" i="31"/>
  <c r="E15" i="31"/>
  <c r="E17" i="31"/>
  <c r="E18" i="31"/>
  <c r="E19" i="31"/>
  <c r="E20" i="31"/>
  <c r="E21" i="31"/>
  <c r="E26" i="31"/>
  <c r="E27" i="31"/>
  <c r="E28" i="31"/>
  <c r="E29" i="31"/>
  <c r="D24" i="31"/>
  <c r="D23" i="31" s="1"/>
  <c r="D16" i="31"/>
  <c r="D10" i="31"/>
  <c r="C23" i="31"/>
  <c r="C16" i="31"/>
  <c r="C10" i="31"/>
  <c r="B24" i="31"/>
  <c r="B23" i="31" s="1"/>
  <c r="B16" i="31"/>
  <c r="B10" i="31"/>
  <c r="F24" i="31" l="1"/>
  <c r="F10" i="31"/>
  <c r="C9" i="31"/>
  <c r="C8" i="31" s="1"/>
  <c r="F16" i="31"/>
  <c r="B9" i="31"/>
  <c r="B8" i="31" s="1"/>
  <c r="D9" i="31"/>
  <c r="E10" i="31"/>
  <c r="E24" i="31"/>
  <c r="E16" i="31"/>
  <c r="E9" i="31" l="1"/>
  <c r="F9" i="31"/>
  <c r="F23" i="31"/>
  <c r="E23" i="31"/>
  <c r="D8" i="31"/>
  <c r="E8" i="31" l="1"/>
  <c r="F8" i="31"/>
</calcChain>
</file>

<file path=xl/sharedStrings.xml><?xml version="1.0" encoding="utf-8"?>
<sst xmlns="http://schemas.openxmlformats.org/spreadsheetml/2006/main" count="70" uniqueCount="60">
  <si>
    <t>2</t>
  </si>
  <si>
    <t>1</t>
  </si>
  <si>
    <t>3</t>
  </si>
  <si>
    <t>4</t>
  </si>
  <si>
    <t>5</t>
  </si>
  <si>
    <t>6</t>
  </si>
  <si>
    <t>7</t>
  </si>
  <si>
    <t>8</t>
  </si>
  <si>
    <t>Налоговые доходы</t>
  </si>
  <si>
    <t>Неналоговые доходы</t>
  </si>
  <si>
    <t>Безвозмездные поступления</t>
  </si>
  <si>
    <t>в том числе:</t>
  </si>
  <si>
    <t>дотации</t>
  </si>
  <si>
    <t>субсидии</t>
  </si>
  <si>
    <t>субвенции</t>
  </si>
  <si>
    <t>иные межбюджетные трансферты</t>
  </si>
  <si>
    <t>(тыс.рублей)</t>
  </si>
  <si>
    <t>Вид дохода</t>
  </si>
  <si>
    <t>Всего доходов</t>
  </si>
  <si>
    <t>Налоговые 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</si>
  <si>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</si>
  <si>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</si>
  <si>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</t>
  </si>
  <si>
    <t>Платежи при пользовании природными ресурсами</t>
  </si>
  <si>
    <t>Доходы от оказания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</si>
  <si>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</si>
  <si>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</si>
  <si>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</si>
  <si>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</si>
  <si>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</si>
  <si>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Уточненный план на год</t>
  </si>
  <si>
    <t>Причины отклонения от плана на год</t>
  </si>
  <si>
    <t>Налоги на совокупный доход</t>
  </si>
  <si>
    <t>Налоги на имущество</t>
  </si>
  <si>
    <t>Государственная пошлина</t>
  </si>
  <si>
    <t>Приложение к пояснительной записке</t>
  </si>
  <si>
    <t>Увеличение сумм и количества штрафных санкций по всем администраторам доходов.</t>
  </si>
  <si>
    <t>% исполнения к плану на год</t>
  </si>
  <si>
    <t>Фактическое поступление из вышестоящего бюджета.</t>
  </si>
  <si>
    <t>Срок уплаты за аренду земельных участков, наступает не позднее 10 числа месяца, следующего за истекшим кварталом.</t>
  </si>
  <si>
    <t>Проведение претензионно-исковой работы и досрочное погашение плательщиками своих обязательств по договорам.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</si>
  <si>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</si>
  <si>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 в бюджеты городских округов</t>
  </si>
  <si>
    <t>В соответствии с п.9 ст.6 Закона ХМАО-Югры от 21.11.2019 №75-оз, в январе месяце 2020 года были возвращены остатки неиспользованных субсидий, субвенций и иных межбюджетных трансфертов, имеющих целевое назначение, прошлых лет, которые остались по состоянию на 01.01.2020.</t>
  </si>
  <si>
    <t>Уменьшение объёмов реализации подакцизных товаров.</t>
  </si>
  <si>
    <t>Поступило больше государственной пошлины по делам, рассматриваемым в судах общей юрисдикции, мировыми судьями.</t>
  </si>
  <si>
    <t>Поступление от возврата дебиторской задолженности прошлых лет, за счет возврата в доход бюджета города взносов на капитальный ремонт от Югорского фонда капитального ремонта многоквартирных домов, в связи с перерасчетом.</t>
  </si>
  <si>
    <t>Проведение претензионно-исковой работы и повышение размера платы за найм жилых помещений.</t>
  </si>
  <si>
    <t>Причины отклонения от (кассового) плана на полугодие</t>
  </si>
  <si>
    <t>% исполнения к (кассовому) плану на полугодие</t>
  </si>
  <si>
    <t>Исполнение за полугодие</t>
  </si>
  <si>
    <t>План на полугодие (кассовый)</t>
  </si>
  <si>
    <t>Сведения об исполнении бюджета городского округа город Мегион по доходам в разрезе видов доходов в сравнении с запланированными значениями за полугодие 2020 года (финансовый год)</t>
  </si>
  <si>
    <t>В бюджет города поступили денежные средства по распоряжениям Правительства Тюменской области в сумме 2 585,6 тыс. рублей.</t>
  </si>
  <si>
    <t xml:space="preserve">Осуществлялось взаимодействие администрации города с крупнейшим налогоплательщиком, осуществляющим свою деятельность на территории города. Согласно заключенным Соглашениям о благотворительной деятельности от ПАО «Славнефть-Мегионнефтегаз» в городской бюджет поступила сумма в размере 15 000,0 тыс.  рублей на организацию отдыха и оздоровление детей.  </t>
  </si>
  <si>
    <t>Не наступил срок уплаты имущественных налогов для физических лиц.</t>
  </si>
  <si>
    <t>В соответствии с прогнозным планом (программой) приватизации муниципального имущества городского округа город Мегион на 2020 год, предполагаемые сроки приватизации - второе полугодие текущего года.</t>
  </si>
  <si>
    <t>На основании письма главного администратора доходов от 04.06.2020 №05-7736, в связи с многочисленными изменениями законодательства, у природопользователей сложилась переплата, которую Управление уточняет в счет будущих платежей.</t>
  </si>
  <si>
    <t>В связи с приятием Постановления Правительства РФ от 02.04.2020 № 409 "О мерах по обеспечению устойчивого развития экономики" -  перенесены сроки уплаты и закона ХМАО - Югры от 01.04.2020 года №35-оз "О внесении изменений в отдельные законы Ханты-Мансийского автономного округа - Югры".</t>
  </si>
  <si>
    <t>Поступило меньше оплаты по договорам за установку и эксплуатацию рекламных конструкций и платы за размещение нестационарных торговых объектов.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</si>
</sst>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_р_._-;\-* #,##0.0_р_._-;_-* &quot;-&quot;??_р_._-;_-@_-"/>
    <numFmt numFmtId="167" formatCode="_(* #,##0.00_);_(* \(#,##0.00\);_(* &quot;-&quot;??_);_(@_)"/>
    <numFmt numFmtId="168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4" fontId="9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>
      <alignment wrapText="1"/>
    </xf>
    <xf numFmtId="49" fontId="9" fillId="0" borderId="4">
      <alignment horizontal="left" vertical="top" wrapText="1"/>
    </xf>
    <xf numFmtId="167" fontId="4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6" fillId="2" borderId="0" xfId="56" applyFont="1" applyFill="1">
      <alignment wrapText="1"/>
    </xf>
    <xf numFmtId="165" fontId="6" fillId="2" borderId="0" xfId="56" applyNumberFormat="1" applyFont="1" applyFill="1">
      <alignment wrapText="1"/>
    </xf>
    <xf numFmtId="0" fontId="6" fillId="2" borderId="0" xfId="56" applyFont="1" applyFill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7" fillId="2" borderId="3" xfId="56" applyNumberFormat="1" applyFont="1" applyFill="1" applyBorder="1" applyAlignment="1">
      <alignment horizontal="left" vertical="center" wrapText="1"/>
    </xf>
    <xf numFmtId="168" fontId="7" fillId="2" borderId="1" xfId="53" applyNumberFormat="1" applyFont="1" applyFill="1" applyBorder="1" applyAlignment="1">
      <alignment horizontal="right" wrapText="1"/>
    </xf>
    <xf numFmtId="166" fontId="7" fillId="2" borderId="1" xfId="53" applyNumberFormat="1" applyFont="1" applyFill="1" applyBorder="1" applyAlignment="1">
      <alignment horizontal="left" vertical="top" wrapText="1"/>
    </xf>
    <xf numFmtId="0" fontId="7" fillId="2" borderId="1" xfId="56" applyFont="1" applyFill="1" applyBorder="1" applyAlignment="1">
      <alignment horizontal="left" wrapText="1"/>
    </xf>
    <xf numFmtId="0" fontId="6" fillId="2" borderId="1" xfId="56" applyFont="1" applyFill="1" applyBorder="1" applyAlignment="1">
      <alignment horizontal="left" wrapText="1"/>
    </xf>
    <xf numFmtId="168" fontId="6" fillId="2" borderId="1" xfId="58" applyNumberFormat="1" applyFont="1" applyFill="1" applyBorder="1" applyAlignment="1">
      <alignment horizontal="right" wrapText="1"/>
    </xf>
    <xf numFmtId="168" fontId="6" fillId="2" borderId="1" xfId="53" applyNumberFormat="1" applyFont="1" applyFill="1" applyBorder="1" applyAlignment="1">
      <alignment horizontal="right" wrapText="1"/>
    </xf>
    <xf numFmtId="166" fontId="6" fillId="2" borderId="1" xfId="53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66" fontId="6" fillId="2" borderId="1" xfId="53" applyNumberFormat="1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2" borderId="1" xfId="59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166" fontId="6" fillId="2" borderId="3" xfId="53" applyNumberFormat="1" applyFont="1" applyFill="1" applyBorder="1" applyAlignment="1">
      <alignment horizontal="left" vertical="top" wrapText="1"/>
    </xf>
    <xf numFmtId="0" fontId="7" fillId="2" borderId="1" xfId="56" applyFont="1" applyFill="1" applyBorder="1">
      <alignment wrapText="1"/>
    </xf>
    <xf numFmtId="0" fontId="6" fillId="2" borderId="1" xfId="56" applyFont="1" applyFill="1" applyBorder="1" applyAlignment="1">
      <alignment horizontal="left" vertical="top" wrapText="1"/>
    </xf>
    <xf numFmtId="0" fontId="6" fillId="2" borderId="1" xfId="56" applyFont="1" applyFill="1" applyBorder="1">
      <alignment wrapText="1"/>
    </xf>
    <xf numFmtId="0" fontId="6" fillId="2" borderId="1" xfId="56" applyFont="1" applyFill="1" applyBorder="1" applyAlignment="1">
      <alignment horizontal="right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wrapText="1"/>
    </xf>
    <xf numFmtId="0" fontId="6" fillId="2" borderId="1" xfId="59" applyFont="1" applyFill="1" applyBorder="1" applyAlignment="1">
      <alignment vertical="top" wrapText="1"/>
    </xf>
    <xf numFmtId="166" fontId="6" fillId="2" borderId="6" xfId="53" applyNumberFormat="1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49" fontId="6" fillId="2" borderId="6" xfId="53" applyNumberFormat="1" applyFont="1" applyFill="1" applyBorder="1" applyAlignment="1">
      <alignment horizontal="left" vertical="top" wrapText="1"/>
    </xf>
    <xf numFmtId="49" fontId="0" fillId="2" borderId="7" xfId="0" applyNumberForma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60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Ханты" xfId="59"/>
    <cellStyle name="Свойства элементов измерения [печать]" xfId="57"/>
    <cellStyle name="Финансовый" xfId="53" builtinId="3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9" workbookViewId="0">
      <selection activeCell="K22" sqref="K22"/>
    </sheetView>
  </sheetViews>
  <sheetFormatPr defaultColWidth="8.85546875" defaultRowHeight="12.75" x14ac:dyDescent="0.2"/>
  <cols>
    <col min="1" max="1" width="36.85546875" style="1" customWidth="1"/>
    <col min="2" max="2" width="15.42578125" style="1" customWidth="1"/>
    <col min="3" max="3" width="14.85546875" style="1" customWidth="1"/>
    <col min="4" max="4" width="15.85546875" style="1" customWidth="1"/>
    <col min="5" max="5" width="14.28515625" style="1" customWidth="1"/>
    <col min="6" max="6" width="14.5703125" style="1" customWidth="1"/>
    <col min="7" max="7" width="36.42578125" style="1" customWidth="1"/>
    <col min="8" max="8" width="33.140625" style="1" customWidth="1"/>
    <col min="9" max="9" width="8.85546875" style="1" customWidth="1"/>
    <col min="10" max="16384" width="8.85546875" style="1"/>
  </cols>
  <sheetData>
    <row r="1" spans="1:8" ht="18.75" customHeight="1" x14ac:dyDescent="0.2">
      <c r="D1" s="2"/>
      <c r="G1" s="2"/>
      <c r="H1" s="3" t="s">
        <v>35</v>
      </c>
    </row>
    <row r="3" spans="1:8" ht="33.75" customHeight="1" x14ac:dyDescent="0.2">
      <c r="A3" s="32" t="s">
        <v>52</v>
      </c>
      <c r="B3" s="33"/>
      <c r="C3" s="33"/>
      <c r="D3" s="33"/>
      <c r="E3" s="33"/>
      <c r="F3" s="33"/>
      <c r="G3" s="33"/>
      <c r="H3" s="33"/>
    </row>
    <row r="4" spans="1:8" ht="12.75" customHeight="1" x14ac:dyDescent="0.2">
      <c r="A4" s="4"/>
      <c r="B4" s="4"/>
      <c r="C4" s="4"/>
      <c r="D4" s="4"/>
      <c r="E4" s="4"/>
      <c r="F4" s="4"/>
      <c r="G4" s="4"/>
      <c r="H4" s="5" t="s">
        <v>16</v>
      </c>
    </row>
    <row r="5" spans="1:8" ht="12.75" customHeight="1" x14ac:dyDescent="0.2">
      <c r="A5" s="34" t="s">
        <v>17</v>
      </c>
      <c r="B5" s="36" t="s">
        <v>30</v>
      </c>
      <c r="C5" s="36" t="s">
        <v>51</v>
      </c>
      <c r="D5" s="39" t="s">
        <v>50</v>
      </c>
      <c r="E5" s="36" t="s">
        <v>37</v>
      </c>
      <c r="F5" s="39" t="s">
        <v>49</v>
      </c>
      <c r="G5" s="36" t="s">
        <v>31</v>
      </c>
      <c r="H5" s="39" t="s">
        <v>48</v>
      </c>
    </row>
    <row r="6" spans="1:8" ht="79.5" customHeight="1" x14ac:dyDescent="0.2">
      <c r="A6" s="35"/>
      <c r="B6" s="37"/>
      <c r="C6" s="38"/>
      <c r="D6" s="37"/>
      <c r="E6" s="38"/>
      <c r="F6" s="37"/>
      <c r="G6" s="38"/>
      <c r="H6" s="37"/>
    </row>
    <row r="7" spans="1:8" x14ac:dyDescent="0.2">
      <c r="A7" s="6" t="s">
        <v>1</v>
      </c>
      <c r="B7" s="6" t="s">
        <v>0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</row>
    <row r="8" spans="1:8" x14ac:dyDescent="0.2">
      <c r="A8" s="7" t="s">
        <v>18</v>
      </c>
      <c r="B8" s="8">
        <f>SUM(B9+B23)</f>
        <v>5078778.7</v>
      </c>
      <c r="C8" s="8">
        <f>SUM(C9+C23)</f>
        <v>2214888.6</v>
      </c>
      <c r="D8" s="8">
        <f>SUM(D9+D23)</f>
        <v>2126988</v>
      </c>
      <c r="E8" s="8">
        <f>SUM(D8/B8)*100</f>
        <v>41.9</v>
      </c>
      <c r="F8" s="8">
        <f>SUM(D8/C8)*100</f>
        <v>96</v>
      </c>
      <c r="G8" s="9"/>
      <c r="H8" s="9"/>
    </row>
    <row r="9" spans="1:8" x14ac:dyDescent="0.2">
      <c r="A9" s="10" t="s">
        <v>19</v>
      </c>
      <c r="B9" s="8">
        <f>SUM(B10+B16)</f>
        <v>1418415.3</v>
      </c>
      <c r="C9" s="8">
        <f>SUM(C10+C16)</f>
        <v>664248.9</v>
      </c>
      <c r="D9" s="8">
        <f>SUM(D10+D16)</f>
        <v>666735.6</v>
      </c>
      <c r="E9" s="8">
        <f t="shared" ref="E9:E31" si="0">SUM(D9/B9)*100</f>
        <v>47</v>
      </c>
      <c r="F9" s="8">
        <f t="shared" ref="F9:F31" si="1">SUM(D9/C9)*100</f>
        <v>100.4</v>
      </c>
      <c r="G9" s="9"/>
      <c r="H9" s="9"/>
    </row>
    <row r="10" spans="1:8" x14ac:dyDescent="0.2">
      <c r="A10" s="10" t="s">
        <v>8</v>
      </c>
      <c r="B10" s="8">
        <f>SUM(B11:B15)</f>
        <v>1197257.7</v>
      </c>
      <c r="C10" s="8">
        <f>SUM(C11:C15)</f>
        <v>586579.6</v>
      </c>
      <c r="D10" s="8">
        <f>SUM(D11:D15)</f>
        <v>573968.69999999995</v>
      </c>
      <c r="E10" s="8">
        <f t="shared" si="0"/>
        <v>47.9</v>
      </c>
      <c r="F10" s="8">
        <f t="shared" si="1"/>
        <v>97.9</v>
      </c>
      <c r="G10" s="9"/>
      <c r="H10" s="9"/>
    </row>
    <row r="11" spans="1:8" ht="14.25" customHeight="1" x14ac:dyDescent="0.2">
      <c r="A11" s="11" t="s">
        <v>20</v>
      </c>
      <c r="B11" s="12">
        <v>927826</v>
      </c>
      <c r="C11" s="12">
        <v>456400</v>
      </c>
      <c r="D11" s="12">
        <v>456331.6</v>
      </c>
      <c r="E11" s="13">
        <f t="shared" si="0"/>
        <v>49.2</v>
      </c>
      <c r="F11" s="13">
        <f t="shared" si="1"/>
        <v>100</v>
      </c>
      <c r="G11" s="14"/>
      <c r="H11" s="14"/>
    </row>
    <row r="12" spans="1:8" ht="38.25" x14ac:dyDescent="0.2">
      <c r="A12" s="11" t="s">
        <v>21</v>
      </c>
      <c r="B12" s="12">
        <v>12666.7</v>
      </c>
      <c r="C12" s="12">
        <v>6333.4</v>
      </c>
      <c r="D12" s="12">
        <v>5670.3</v>
      </c>
      <c r="E12" s="13">
        <f t="shared" si="0"/>
        <v>44.8</v>
      </c>
      <c r="F12" s="13">
        <f t="shared" si="1"/>
        <v>89.5</v>
      </c>
      <c r="G12" s="15" t="s">
        <v>44</v>
      </c>
      <c r="H12" s="15" t="s">
        <v>44</v>
      </c>
    </row>
    <row r="13" spans="1:8" ht="117" customHeight="1" x14ac:dyDescent="0.2">
      <c r="A13" s="11" t="s">
        <v>32</v>
      </c>
      <c r="B13" s="13">
        <v>170481</v>
      </c>
      <c r="C13" s="13">
        <v>88831</v>
      </c>
      <c r="D13" s="13">
        <v>76675</v>
      </c>
      <c r="E13" s="13">
        <f t="shared" si="0"/>
        <v>45</v>
      </c>
      <c r="F13" s="13">
        <f t="shared" si="1"/>
        <v>86.3</v>
      </c>
      <c r="G13" s="27" t="s">
        <v>58</v>
      </c>
      <c r="H13" s="27" t="s">
        <v>58</v>
      </c>
    </row>
    <row r="14" spans="1:8" ht="39.75" customHeight="1" x14ac:dyDescent="0.2">
      <c r="A14" s="11" t="s">
        <v>33</v>
      </c>
      <c r="B14" s="13">
        <v>77105</v>
      </c>
      <c r="C14" s="13">
        <v>30675</v>
      </c>
      <c r="D14" s="13">
        <v>30554.6</v>
      </c>
      <c r="E14" s="13">
        <f t="shared" si="0"/>
        <v>39.6</v>
      </c>
      <c r="F14" s="13">
        <f t="shared" si="1"/>
        <v>99.6</v>
      </c>
      <c r="G14" s="15" t="s">
        <v>55</v>
      </c>
      <c r="H14" s="15"/>
    </row>
    <row r="15" spans="1:8" ht="54.75" customHeight="1" x14ac:dyDescent="0.2">
      <c r="A15" s="11" t="s">
        <v>34</v>
      </c>
      <c r="B15" s="13">
        <v>9179</v>
      </c>
      <c r="C15" s="13">
        <v>4340.2</v>
      </c>
      <c r="D15" s="13">
        <v>4737.2</v>
      </c>
      <c r="E15" s="13">
        <f t="shared" si="0"/>
        <v>51.6</v>
      </c>
      <c r="F15" s="13">
        <f t="shared" si="1"/>
        <v>109.1</v>
      </c>
      <c r="G15" s="16" t="s">
        <v>45</v>
      </c>
      <c r="H15" s="16" t="s">
        <v>45</v>
      </c>
    </row>
    <row r="16" spans="1:8" x14ac:dyDescent="0.2">
      <c r="A16" s="10" t="s">
        <v>9</v>
      </c>
      <c r="B16" s="8">
        <f>SUM(B17:B22)</f>
        <v>221157.6</v>
      </c>
      <c r="C16" s="8">
        <f>SUM(C17:C22)</f>
        <v>77669.3</v>
      </c>
      <c r="D16" s="8">
        <f>SUM(D17:D22)</f>
        <v>92766.9</v>
      </c>
      <c r="E16" s="8">
        <f t="shared" si="0"/>
        <v>41.9</v>
      </c>
      <c r="F16" s="8">
        <f t="shared" si="1"/>
        <v>119.4</v>
      </c>
      <c r="G16" s="9"/>
      <c r="H16" s="9"/>
    </row>
    <row r="17" spans="1:8" ht="47.25" customHeight="1" x14ac:dyDescent="0.2">
      <c r="A17" s="11" t="s">
        <v>22</v>
      </c>
      <c r="B17" s="13">
        <v>154592.1</v>
      </c>
      <c r="C17" s="13">
        <v>54030</v>
      </c>
      <c r="D17" s="13">
        <v>61465.1</v>
      </c>
      <c r="E17" s="13">
        <f t="shared" si="0"/>
        <v>39.799999999999997</v>
      </c>
      <c r="F17" s="13">
        <f t="shared" si="1"/>
        <v>113.8</v>
      </c>
      <c r="G17" s="17" t="s">
        <v>39</v>
      </c>
      <c r="H17" s="15" t="s">
        <v>47</v>
      </c>
    </row>
    <row r="18" spans="1:8" ht="91.5" customHeight="1" x14ac:dyDescent="0.2">
      <c r="A18" s="11" t="s">
        <v>23</v>
      </c>
      <c r="B18" s="12">
        <v>14939.5</v>
      </c>
      <c r="C18" s="12">
        <v>7499.5</v>
      </c>
      <c r="D18" s="12">
        <v>6387.7</v>
      </c>
      <c r="E18" s="13">
        <f t="shared" si="0"/>
        <v>42.8</v>
      </c>
      <c r="F18" s="13">
        <f t="shared" si="1"/>
        <v>85.2</v>
      </c>
      <c r="G18" s="15" t="s">
        <v>57</v>
      </c>
      <c r="H18" s="15" t="s">
        <v>57</v>
      </c>
    </row>
    <row r="19" spans="1:8" ht="93" customHeight="1" x14ac:dyDescent="0.2">
      <c r="A19" s="11" t="s">
        <v>24</v>
      </c>
      <c r="B19" s="12">
        <v>253</v>
      </c>
      <c r="C19" s="12">
        <v>179.8</v>
      </c>
      <c r="D19" s="12">
        <v>1223.8</v>
      </c>
      <c r="E19" s="13">
        <f t="shared" si="0"/>
        <v>483.7</v>
      </c>
      <c r="F19" s="13">
        <f t="shared" si="1"/>
        <v>680.6</v>
      </c>
      <c r="G19" s="18" t="s">
        <v>46</v>
      </c>
      <c r="H19" s="18" t="s">
        <v>46</v>
      </c>
    </row>
    <row r="20" spans="1:8" ht="80.25" customHeight="1" x14ac:dyDescent="0.2">
      <c r="A20" s="11" t="s">
        <v>25</v>
      </c>
      <c r="B20" s="13">
        <v>47875.8</v>
      </c>
      <c r="C20" s="13">
        <v>14199</v>
      </c>
      <c r="D20" s="13">
        <v>19190.599999999999</v>
      </c>
      <c r="E20" s="13">
        <f t="shared" si="0"/>
        <v>40.1</v>
      </c>
      <c r="F20" s="13">
        <f t="shared" si="1"/>
        <v>135.19999999999999</v>
      </c>
      <c r="G20" s="19" t="s">
        <v>56</v>
      </c>
      <c r="H20" s="19" t="s">
        <v>40</v>
      </c>
    </row>
    <row r="21" spans="1:8" ht="40.5" customHeight="1" x14ac:dyDescent="0.2">
      <c r="A21" s="11" t="s">
        <v>26</v>
      </c>
      <c r="B21" s="13">
        <v>1588.5</v>
      </c>
      <c r="C21" s="13">
        <v>910</v>
      </c>
      <c r="D21" s="13">
        <v>3675.2</v>
      </c>
      <c r="E21" s="13">
        <f t="shared" si="0"/>
        <v>231.4</v>
      </c>
      <c r="F21" s="13">
        <f t="shared" si="1"/>
        <v>403.9</v>
      </c>
      <c r="G21" s="20" t="s">
        <v>36</v>
      </c>
      <c r="H21" s="20" t="s">
        <v>36</v>
      </c>
    </row>
    <row r="22" spans="1:8" ht="54" customHeight="1" x14ac:dyDescent="0.2">
      <c r="A22" s="11" t="s">
        <v>27</v>
      </c>
      <c r="B22" s="13">
        <v>1908.7</v>
      </c>
      <c r="C22" s="13">
        <v>851</v>
      </c>
      <c r="D22" s="13">
        <v>824.5</v>
      </c>
      <c r="E22" s="13">
        <f t="shared" si="0"/>
        <v>43.2</v>
      </c>
      <c r="F22" s="13">
        <f t="shared" si="1"/>
        <v>96.9</v>
      </c>
      <c r="G22" s="27" t="s">
        <v>59</v>
      </c>
      <c r="H22" s="14"/>
    </row>
    <row r="23" spans="1:8" ht="15" customHeight="1" x14ac:dyDescent="0.2">
      <c r="A23" s="21" t="s">
        <v>10</v>
      </c>
      <c r="B23" s="8">
        <f>SUM(B24+B30+B31+B32)</f>
        <v>3660363.4</v>
      </c>
      <c r="C23" s="8">
        <f>SUM(C24+C30+C31+C32)</f>
        <v>1550639.7</v>
      </c>
      <c r="D23" s="8">
        <f>SUM(D24+D30+D31+D32)</f>
        <v>1460252.4</v>
      </c>
      <c r="E23" s="8">
        <f t="shared" si="0"/>
        <v>39.9</v>
      </c>
      <c r="F23" s="8">
        <f t="shared" si="1"/>
        <v>94.2</v>
      </c>
      <c r="G23" s="22"/>
      <c r="H23" s="22"/>
    </row>
    <row r="24" spans="1:8" ht="39.75" customHeight="1" x14ac:dyDescent="0.2">
      <c r="A24" s="23" t="s">
        <v>28</v>
      </c>
      <c r="B24" s="13">
        <f>SUM(B26+B27+B28+B29)</f>
        <v>3642777.8</v>
      </c>
      <c r="C24" s="13">
        <f>SUM(C26+C27+C28+C29)</f>
        <v>1533054.1</v>
      </c>
      <c r="D24" s="13">
        <f>SUM(D26+D27+D28+D29)</f>
        <v>1459416.9</v>
      </c>
      <c r="E24" s="13">
        <f t="shared" si="0"/>
        <v>40.1</v>
      </c>
      <c r="F24" s="13">
        <f t="shared" si="1"/>
        <v>95.2</v>
      </c>
      <c r="G24" s="28" t="s">
        <v>38</v>
      </c>
      <c r="H24" s="29"/>
    </row>
    <row r="25" spans="1:8" x14ac:dyDescent="0.2">
      <c r="A25" s="11" t="s">
        <v>11</v>
      </c>
      <c r="B25" s="13"/>
      <c r="C25" s="13"/>
      <c r="D25" s="13"/>
      <c r="E25" s="13"/>
      <c r="F25" s="13"/>
      <c r="G25" s="14"/>
      <c r="H25" s="14"/>
    </row>
    <row r="26" spans="1:8" ht="12.75" customHeight="1" x14ac:dyDescent="0.2">
      <c r="A26" s="24" t="s">
        <v>12</v>
      </c>
      <c r="B26" s="13">
        <v>531026.69999999995</v>
      </c>
      <c r="C26" s="13">
        <v>277802</v>
      </c>
      <c r="D26" s="13">
        <v>277802.09999999998</v>
      </c>
      <c r="E26" s="13">
        <f t="shared" si="0"/>
        <v>52.3</v>
      </c>
      <c r="F26" s="13">
        <f t="shared" si="1"/>
        <v>100</v>
      </c>
      <c r="G26" s="28" t="s">
        <v>38</v>
      </c>
      <c r="H26" s="29"/>
    </row>
    <row r="27" spans="1:8" x14ac:dyDescent="0.2">
      <c r="A27" s="24" t="s">
        <v>13</v>
      </c>
      <c r="B27" s="13">
        <v>1018906.6</v>
      </c>
      <c r="C27" s="13">
        <v>91390.6</v>
      </c>
      <c r="D27" s="13">
        <v>41366.5</v>
      </c>
      <c r="E27" s="13">
        <f t="shared" si="0"/>
        <v>4.0999999999999996</v>
      </c>
      <c r="F27" s="13">
        <f t="shared" si="1"/>
        <v>45.3</v>
      </c>
      <c r="G27" s="28" t="s">
        <v>38</v>
      </c>
      <c r="H27" s="29"/>
    </row>
    <row r="28" spans="1:8" x14ac:dyDescent="0.2">
      <c r="A28" s="24" t="s">
        <v>14</v>
      </c>
      <c r="B28" s="13">
        <v>2045727.8</v>
      </c>
      <c r="C28" s="13">
        <v>1123620.6000000001</v>
      </c>
      <c r="D28" s="13">
        <v>1130398.6000000001</v>
      </c>
      <c r="E28" s="13">
        <f t="shared" si="0"/>
        <v>55.3</v>
      </c>
      <c r="F28" s="13">
        <f t="shared" si="1"/>
        <v>100.6</v>
      </c>
      <c r="G28" s="28" t="s">
        <v>38</v>
      </c>
      <c r="H28" s="29"/>
    </row>
    <row r="29" spans="1:8" x14ac:dyDescent="0.2">
      <c r="A29" s="24" t="s">
        <v>15</v>
      </c>
      <c r="B29" s="13">
        <v>47116.7</v>
      </c>
      <c r="C29" s="13">
        <v>40240.9</v>
      </c>
      <c r="D29" s="13">
        <v>9849.7000000000007</v>
      </c>
      <c r="E29" s="13">
        <f t="shared" si="0"/>
        <v>20.9</v>
      </c>
      <c r="F29" s="13">
        <f t="shared" si="1"/>
        <v>24.5</v>
      </c>
      <c r="G29" s="28" t="s">
        <v>38</v>
      </c>
      <c r="H29" s="29"/>
    </row>
    <row r="30" spans="1:8" ht="39" customHeight="1" x14ac:dyDescent="0.2">
      <c r="A30" s="25" t="s">
        <v>41</v>
      </c>
      <c r="B30" s="13">
        <v>2585.6</v>
      </c>
      <c r="C30" s="13">
        <v>2585.6</v>
      </c>
      <c r="D30" s="13">
        <v>2585.6</v>
      </c>
      <c r="E30" s="13">
        <f t="shared" si="0"/>
        <v>100</v>
      </c>
      <c r="F30" s="13">
        <f t="shared" si="1"/>
        <v>100</v>
      </c>
      <c r="G30" s="30" t="s">
        <v>53</v>
      </c>
      <c r="H30" s="29"/>
    </row>
    <row r="31" spans="1:8" ht="68.25" customHeight="1" x14ac:dyDescent="0.2">
      <c r="A31" s="26" t="s">
        <v>42</v>
      </c>
      <c r="B31" s="13">
        <v>15000</v>
      </c>
      <c r="C31" s="13">
        <v>15000</v>
      </c>
      <c r="D31" s="13">
        <v>15000</v>
      </c>
      <c r="E31" s="13">
        <f t="shared" si="0"/>
        <v>100</v>
      </c>
      <c r="F31" s="13">
        <f t="shared" si="1"/>
        <v>100</v>
      </c>
      <c r="G31" s="30" t="s">
        <v>54</v>
      </c>
      <c r="H31" s="29"/>
    </row>
    <row r="32" spans="1:8" ht="54" customHeight="1" x14ac:dyDescent="0.2">
      <c r="A32" s="23" t="s">
        <v>29</v>
      </c>
      <c r="B32" s="13">
        <v>0</v>
      </c>
      <c r="C32" s="13">
        <v>0</v>
      </c>
      <c r="D32" s="13">
        <v>-16750.099999999999</v>
      </c>
      <c r="E32" s="13">
        <v>0</v>
      </c>
      <c r="F32" s="13">
        <v>0</v>
      </c>
      <c r="G32" s="30" t="s">
        <v>43</v>
      </c>
      <c r="H32" s="31"/>
    </row>
    <row r="34" spans="5:5" x14ac:dyDescent="0.2">
      <c r="E34" s="2"/>
    </row>
  </sheetData>
  <mergeCells count="17">
    <mergeCell ref="G24:H24"/>
    <mergeCell ref="G26:H26"/>
    <mergeCell ref="A3:H3"/>
    <mergeCell ref="A5:A6"/>
    <mergeCell ref="B5:B6"/>
    <mergeCell ref="C5:C6"/>
    <mergeCell ref="D5:D6"/>
    <mergeCell ref="E5:E6"/>
    <mergeCell ref="F5:F6"/>
    <mergeCell ref="G5:G6"/>
    <mergeCell ref="H5:H6"/>
    <mergeCell ref="G27:H27"/>
    <mergeCell ref="G28:H28"/>
    <mergeCell ref="G29:H29"/>
    <mergeCell ref="G31:H31"/>
    <mergeCell ref="G32:H32"/>
    <mergeCell ref="G30:H30"/>
  </mergeCells>
  <pageMargins left="0.59055118110236227" right="0.11811023622047245" top="0.35433070866141736" bottom="0.35433070866141736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Ситникова Вероника Анатольев</cp:lastModifiedBy>
  <cp:lastPrinted>2019-04-16T10:36:35Z</cp:lastPrinted>
  <dcterms:created xsi:type="dcterms:W3CDTF">1999-06-18T11:49:53Z</dcterms:created>
  <dcterms:modified xsi:type="dcterms:W3CDTF">2020-07-15T10:43:56Z</dcterms:modified>
</cp:coreProperties>
</file>